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385" activeTab="2"/>
  </bookViews>
  <sheets>
    <sheet name="チーム紹介" sheetId="1" r:id="rId1"/>
    <sheet name="予選リーグ" sheetId="2" r:id="rId2"/>
    <sheet name="決勝Ｔ" sheetId="3" r:id="rId3"/>
    <sheet name="チャレンジT" sheetId="4" r:id="rId4"/>
    <sheet name="参加チーム名" sheetId="5" r:id="rId5"/>
  </sheets>
  <definedNames/>
  <calcPr fullCalcOnLoad="1"/>
</workbook>
</file>

<file path=xl/sharedStrings.xml><?xml version="1.0" encoding="utf-8"?>
<sst xmlns="http://schemas.openxmlformats.org/spreadsheetml/2006/main" count="669" uniqueCount="200">
  <si>
    <t>ソウルチャレンジャー</t>
  </si>
  <si>
    <t>栗生ファイターズ</t>
  </si>
  <si>
    <t>マッキューズ</t>
  </si>
  <si>
    <t>ブルースターキング</t>
  </si>
  <si>
    <t>ＴＲＹ－ＰＡＣ</t>
  </si>
  <si>
    <t>鹿島ドッジファイターズ</t>
  </si>
  <si>
    <t>アルバルクキッズ</t>
  </si>
  <si>
    <t>ＷＡＮＯドリームズ</t>
  </si>
  <si>
    <t>Ｇ．Ｔ．Ｏ．☆ＡＳＵＣＯＭＥ</t>
  </si>
  <si>
    <t>白二ビクトリー</t>
  </si>
  <si>
    <t>台原アタッカーズ</t>
  </si>
  <si>
    <t>高松　Ｄ．Ｂ．Ｃ</t>
  </si>
  <si>
    <t>Ｐｃｈａｎs　ＲＳ</t>
  </si>
  <si>
    <t>ＭＯＴＯＭＩＹＡ．ＤＢＣ</t>
  </si>
  <si>
    <t>8（7）</t>
  </si>
  <si>
    <t>8（8）</t>
  </si>
  <si>
    <t>7（8）</t>
  </si>
  <si>
    <t>7（6）</t>
  </si>
  <si>
    <t>7（7）</t>
  </si>
  <si>
    <t>０－２</t>
  </si>
  <si>
    <t>６　ー　８</t>
  </si>
  <si>
    <t>６　ー　９</t>
  </si>
  <si>
    <t>◎予選リーグ　</t>
  </si>
  <si>
    <t>◎チャレンジトーナメント</t>
  </si>
  <si>
    <t>Ｃ④</t>
  </si>
  <si>
    <t>Ｃ①</t>
  </si>
  <si>
    <t>Ｃ⑥</t>
  </si>
  <si>
    <t>Ｃ②</t>
  </si>
  <si>
    <t>Ｃ⑤</t>
  </si>
  <si>
    <t>Ｃ③</t>
  </si>
  <si>
    <t>Ａ⑦</t>
  </si>
  <si>
    <t>Ｂ⑦</t>
  </si>
  <si>
    <t>Ａ①</t>
  </si>
  <si>
    <t>Ｂ①</t>
  </si>
  <si>
    <t>Ａ⑪</t>
  </si>
  <si>
    <t>Ｂ⑪</t>
  </si>
  <si>
    <t>Ａ②</t>
  </si>
  <si>
    <t>Ｂ②</t>
  </si>
  <si>
    <t>Ａ⑧</t>
  </si>
  <si>
    <t>Ｂ⑧</t>
  </si>
  <si>
    <t>Ａ③</t>
  </si>
  <si>
    <t>Ｂ③</t>
  </si>
  <si>
    <t>Ａ⑬</t>
  </si>
  <si>
    <t>Ｂ⑬</t>
  </si>
  <si>
    <t>Ａ④</t>
  </si>
  <si>
    <t>Ｂ④</t>
  </si>
  <si>
    <t>－</t>
  </si>
  <si>
    <t>Ａ⑨</t>
  </si>
  <si>
    <t>Ｂ⑨</t>
  </si>
  <si>
    <t>Ａ⑤</t>
  </si>
  <si>
    <t>Ｂ⑤</t>
  </si>
  <si>
    <t>Ａ⑫</t>
  </si>
  <si>
    <t>Ｂ⑫</t>
  </si>
  <si>
    <t>Ａ⑥</t>
  </si>
  <si>
    <t>Ｂ⑥</t>
  </si>
  <si>
    <t>Ａ⑩</t>
  </si>
  <si>
    <t>Ｂ⑩</t>
  </si>
  <si>
    <t>ドルフィンズ二葉</t>
  </si>
  <si>
    <t>新潟県</t>
  </si>
  <si>
    <t>青森県</t>
  </si>
  <si>
    <t>本宮ドッジボールスポ少</t>
  </si>
  <si>
    <t>ＭＯＴＯＭＩＹＡ．ＤＢＣ</t>
  </si>
  <si>
    <t>鹿島ドッジファイターズ</t>
  </si>
  <si>
    <t>ソウルチャレンジャー</t>
  </si>
  <si>
    <t>白二ビクトリー</t>
  </si>
  <si>
    <t>ブルースターキング</t>
  </si>
  <si>
    <t>ＷＡＮＯドリームズ</t>
  </si>
  <si>
    <t>岩手県</t>
  </si>
  <si>
    <t>福島県</t>
  </si>
  <si>
    <t>杉小キャイーン　Ｘ</t>
  </si>
  <si>
    <t>台原アタッカーズ</t>
  </si>
  <si>
    <t>ＴＲＹ－ＰＡＣ</t>
  </si>
  <si>
    <t>チーム名（順不同）</t>
  </si>
  <si>
    <t>高松　Ｄ．Ｂ．Ｃ</t>
  </si>
  <si>
    <t>鹿島ドッジファイターズ</t>
  </si>
  <si>
    <t>ソウルチャレンジャー</t>
  </si>
  <si>
    <t>白二ビクトリー</t>
  </si>
  <si>
    <t>緑ヶ丘ドッジボールスポ少</t>
  </si>
  <si>
    <t>いいたて草野ガッツ</t>
  </si>
  <si>
    <t>Ｇ．Ｔ．Ｏ．☆ＡＳＵＣＯＭＥ</t>
  </si>
  <si>
    <t>みやぎ連合</t>
  </si>
  <si>
    <t>Ｐｃｈａｎｓ</t>
  </si>
  <si>
    <t>ドルフィンズ二葉</t>
  </si>
  <si>
    <t>ＳＰファイヤードラゴン</t>
  </si>
  <si>
    <t>Ｄリーグ４位</t>
  </si>
  <si>
    <t>Ｅリーグ４位</t>
  </si>
  <si>
    <t>Ｇリーグ２位</t>
  </si>
  <si>
    <t>Ａリーグ２位</t>
  </si>
  <si>
    <t>ＭＯＴＯＭＩＹＡ．ＤＢＣ</t>
  </si>
  <si>
    <t>月小ボンバーズ</t>
  </si>
  <si>
    <t>鳥川ライジングファルコン</t>
  </si>
  <si>
    <t>月見レッドアーマーズ</t>
  </si>
  <si>
    <t>荒町朝練ファイターズ　Ａ</t>
  </si>
  <si>
    <t>Ｐｃｈａｎｓ</t>
  </si>
  <si>
    <t>Ｐｃｈａｎs　ＲＳ</t>
  </si>
  <si>
    <t>福島県</t>
  </si>
  <si>
    <t>宮城県</t>
  </si>
  <si>
    <t>アルバルクキッズ</t>
  </si>
  <si>
    <t>栗生ファイターズ</t>
  </si>
  <si>
    <t>Ｐｃｈａｎｓ</t>
  </si>
  <si>
    <t>Ｐｃｈａｎs　ＲＳ</t>
  </si>
  <si>
    <t>杉小キャイーンブラザーズＸ</t>
  </si>
  <si>
    <t>Ａリーグ</t>
  </si>
  <si>
    <t>Ｂリーグ</t>
  </si>
  <si>
    <t>Ｄリーグ</t>
  </si>
  <si>
    <t>Ｅリーグ</t>
  </si>
  <si>
    <t>Ｆリーグ</t>
  </si>
  <si>
    <t>Ｇリーグ</t>
  </si>
  <si>
    <t>第９回仙台杜ライオンズクラブ杯小学生ドッジボール大会</t>
  </si>
  <si>
    <t>第９回　仙台杜ライオンズクラブ杯</t>
  </si>
  <si>
    <t>第９回　仙台杜ライオンズクラブ杯小学生ドッジボール大会</t>
  </si>
  <si>
    <t>ＴＲＹ－ＰＡＣ</t>
  </si>
  <si>
    <t>台原アタッカーズ</t>
  </si>
  <si>
    <t>荒町朝練ファイターズ　Ｂ</t>
  </si>
  <si>
    <t>マッキューズ</t>
  </si>
  <si>
    <t>ＳＰファイヤードラゴン</t>
  </si>
  <si>
    <t>ドルフィンズ二葉</t>
  </si>
  <si>
    <t>愛知県</t>
  </si>
  <si>
    <t>埼玉県</t>
  </si>
  <si>
    <t>新潟県</t>
  </si>
  <si>
    <t>☆参加３５チーム（各県登録順）</t>
  </si>
  <si>
    <t>Ｄリーグ５位</t>
  </si>
  <si>
    <t>Ａリーグ５位</t>
  </si>
  <si>
    <t>Ｂリーグ５位</t>
  </si>
  <si>
    <t>Ｃリーグ５位</t>
  </si>
  <si>
    <t>Ｅリーグ５位</t>
  </si>
  <si>
    <t>Ｆリーグ５位</t>
  </si>
  <si>
    <t>Ｇリーグ５位</t>
  </si>
  <si>
    <t>県名</t>
  </si>
  <si>
    <t>宮城県</t>
  </si>
  <si>
    <t>-</t>
  </si>
  <si>
    <t>勝</t>
  </si>
  <si>
    <t>-</t>
  </si>
  <si>
    <t>分</t>
  </si>
  <si>
    <t>-</t>
  </si>
  <si>
    <t>負</t>
  </si>
  <si>
    <t>勝点</t>
  </si>
  <si>
    <t>人数</t>
  </si>
  <si>
    <t>順位</t>
  </si>
  <si>
    <t>内</t>
  </si>
  <si>
    <t>-</t>
  </si>
  <si>
    <t>外</t>
  </si>
  <si>
    <t>五戸ミラクルボ－イズ</t>
  </si>
  <si>
    <t>青森県</t>
  </si>
  <si>
    <t>高松　Ｄ．Ｂ．Ｃ</t>
  </si>
  <si>
    <t>アルバルクキッズ</t>
  </si>
  <si>
    <t>小学生ドッジボール大会</t>
  </si>
  <si>
    <t>入賞チーム</t>
  </si>
  <si>
    <t>優　勝</t>
  </si>
  <si>
    <t>土浦ラッキーズ</t>
  </si>
  <si>
    <t>茨城県</t>
  </si>
  <si>
    <t>☆チャレンジ賞☆</t>
  </si>
  <si>
    <t>◎出場チーム一覧</t>
  </si>
  <si>
    <t>Ａリーグ</t>
  </si>
  <si>
    <t>栗生ファイターズ</t>
  </si>
  <si>
    <t>岩手県</t>
  </si>
  <si>
    <t>Ｂリーグ３位</t>
  </si>
  <si>
    <t>Ｃリーグ３位</t>
  </si>
  <si>
    <t>Ｇリーグ４位</t>
  </si>
  <si>
    <t>Ｆリーグ４位</t>
  </si>
  <si>
    <t>Ａリーグ４位</t>
  </si>
  <si>
    <t>Ｂリーグ４位</t>
  </si>
  <si>
    <t>Ｃリーグ４位</t>
  </si>
  <si>
    <t>大衡ファイターズ</t>
  </si>
  <si>
    <t>Ｂリーグ１位</t>
  </si>
  <si>
    <t>リーグ名</t>
  </si>
  <si>
    <t>チーム名</t>
  </si>
  <si>
    <t>Ｂリーグ</t>
  </si>
  <si>
    <t>Ｃリーグ</t>
  </si>
  <si>
    <t>Ｄリーグ</t>
  </si>
  <si>
    <t>Ｅリーグ</t>
  </si>
  <si>
    <t>Ｆリーグ</t>
  </si>
  <si>
    <t>Ｇリーグ</t>
  </si>
  <si>
    <t>館ジャングルー</t>
  </si>
  <si>
    <t>原小ファイターズ</t>
  </si>
  <si>
    <t>台原レイカーズ</t>
  </si>
  <si>
    <t>杉小キャイーンブラザーズ</t>
  </si>
  <si>
    <t>岩沼西ファイターズ</t>
  </si>
  <si>
    <t>松陵ヤンキーズ</t>
  </si>
  <si>
    <t>Ａリーグ１位</t>
  </si>
  <si>
    <t>Ｂリーグ２位</t>
  </si>
  <si>
    <t>Ｃリーグ１位</t>
  </si>
  <si>
    <t>Ｃリーグ２位</t>
  </si>
  <si>
    <t>Ｄリーグ１位</t>
  </si>
  <si>
    <t>☆優 勝☆</t>
  </si>
  <si>
    <t>Ｄリーグ２位</t>
  </si>
  <si>
    <t>Ｅリーグ１位</t>
  </si>
  <si>
    <t>Ｅリーグ２位</t>
  </si>
  <si>
    <t>優秀チーム賞</t>
  </si>
  <si>
    <t>Ｆリーグ１位</t>
  </si>
  <si>
    <t>Ｆリーグ２位</t>
  </si>
  <si>
    <t>Ｇリーグ１位</t>
  </si>
  <si>
    <t>Ａリーグ３位</t>
  </si>
  <si>
    <t>Ｄリーグ３位</t>
  </si>
  <si>
    <t>Ｅリーグ３位</t>
  </si>
  <si>
    <t>Ｆリーグ３位</t>
  </si>
  <si>
    <t>Ｇリーグ３位</t>
  </si>
  <si>
    <t>準優勝</t>
  </si>
  <si>
    <t>第３位</t>
  </si>
  <si>
    <t>決勝戦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</si>
</sst>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22"/>
      <name val="ＤＦ特太ゴシック体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HGSｺﾞｼｯｸE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明朝"/>
      <family val="1"/>
    </font>
    <font>
      <b/>
      <strike/>
      <sz val="12"/>
      <color indexed="10"/>
      <name val="ＭＳ Ｐゴシック"/>
      <family val="3"/>
    </font>
    <font>
      <sz val="16"/>
      <name val="HGｺﾞｼｯｸE"/>
      <family val="3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sz val="14"/>
      <name val="HGｺﾞｼｯｸE"/>
      <family val="3"/>
    </font>
    <font>
      <sz val="26"/>
      <name val="HGｺﾞｼｯｸE"/>
      <family val="3"/>
    </font>
    <font>
      <sz val="18"/>
      <name val="HGｺﾞｼｯｸE"/>
      <family val="3"/>
    </font>
    <font>
      <sz val="20"/>
      <name val="HGｺﾞｼｯｸE"/>
      <family val="3"/>
    </font>
    <font>
      <b/>
      <sz val="22"/>
      <name val="ＤＦ特太ゴシック体"/>
      <family val="3"/>
    </font>
    <font>
      <sz val="6"/>
      <name val="明朝"/>
      <family val="1"/>
    </font>
    <font>
      <sz val="22"/>
      <name val="HGSｺﾞｼｯｸE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38" fontId="7" fillId="0" borderId="1" xfId="17" applyFont="1" applyFill="1" applyBorder="1" applyAlignment="1">
      <alignment horizontal="center"/>
    </xf>
    <xf numFmtId="38" fontId="7" fillId="0" borderId="0" xfId="17" applyBorder="1" applyAlignment="1">
      <alignment horizontal="center"/>
    </xf>
    <xf numFmtId="49" fontId="7" fillId="0" borderId="0" xfId="17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91" fontId="12" fillId="0" borderId="0" xfId="17" applyNumberFormat="1" applyFont="1" applyFill="1" applyBorder="1" applyAlignment="1">
      <alignment horizontal="center"/>
    </xf>
    <xf numFmtId="49" fontId="12" fillId="0" borderId="0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7" fillId="0" borderId="5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" xfId="24" applyNumberFormat="1" applyFont="1" applyFill="1" applyBorder="1" applyAlignment="1">
      <alignment horizontal="right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>
      <alignment horizontal="right" vertical="center"/>
    </xf>
    <xf numFmtId="0" fontId="7" fillId="0" borderId="0" xfId="24" applyFont="1" applyBorder="1" applyAlignment="1">
      <alignment horizontal="right" vertical="center"/>
      <protection/>
    </xf>
    <xf numFmtId="0" fontId="7" fillId="0" borderId="0" xfId="24" applyNumberFormat="1" applyFont="1" applyBorder="1" applyAlignment="1">
      <alignment horizontal="right" vertical="center"/>
      <protection/>
    </xf>
    <xf numFmtId="0" fontId="7" fillId="0" borderId="12" xfId="17" applyNumberFormat="1" applyFont="1" applyFill="1" applyBorder="1" applyAlignment="1">
      <alignment horizontal="right" vertical="center"/>
    </xf>
    <xf numFmtId="0" fontId="7" fillId="0" borderId="13" xfId="24" applyFont="1" applyBorder="1" applyAlignment="1">
      <alignment horizontal="center" vertical="center"/>
      <protection/>
    </xf>
    <xf numFmtId="0" fontId="7" fillId="0" borderId="0" xfId="23">
      <alignment/>
      <protection/>
    </xf>
    <xf numFmtId="0" fontId="7" fillId="0" borderId="0" xfId="21" applyFill="1" applyAlignment="1" applyProtection="1">
      <alignment vertical="center"/>
      <protection/>
    </xf>
    <xf numFmtId="0" fontId="7" fillId="0" borderId="14" xfId="21" applyFill="1" applyBorder="1" applyAlignment="1" applyProtection="1">
      <alignment horizontal="distributed" vertical="center"/>
      <protection/>
    </xf>
    <xf numFmtId="0" fontId="7" fillId="0" borderId="15" xfId="21" applyFill="1" applyBorder="1" applyAlignment="1" applyProtection="1">
      <alignment horizontal="distributed" vertical="center"/>
      <protection/>
    </xf>
    <xf numFmtId="0" fontId="7" fillId="0" borderId="16" xfId="21" applyFill="1" applyBorder="1" applyAlignment="1" applyProtection="1">
      <alignment horizontal="distributed" vertical="center"/>
      <protection/>
    </xf>
    <xf numFmtId="0" fontId="7" fillId="0" borderId="0" xfId="21" applyNumberFormat="1" applyFill="1" applyAlignment="1" applyProtection="1">
      <alignment vertical="center"/>
      <protection/>
    </xf>
    <xf numFmtId="0" fontId="7" fillId="0" borderId="0" xfId="21" applyFill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7" xfId="17" applyNumberFormat="1" applyFont="1" applyFill="1" applyBorder="1" applyAlignment="1">
      <alignment horizontal="right" vertical="center"/>
    </xf>
    <xf numFmtId="0" fontId="7" fillId="0" borderId="18" xfId="24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22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vertical="center"/>
      <protection/>
    </xf>
    <xf numFmtId="0" fontId="7" fillId="0" borderId="19" xfId="22" applyFill="1" applyBorder="1" applyAlignment="1">
      <alignment vertical="center"/>
      <protection/>
    </xf>
    <xf numFmtId="0" fontId="7" fillId="0" borderId="20" xfId="22" applyFill="1" applyBorder="1" applyAlignment="1">
      <alignment vertical="center"/>
      <protection/>
    </xf>
    <xf numFmtId="0" fontId="7" fillId="0" borderId="21" xfId="22" applyFill="1" applyBorder="1" applyAlignment="1">
      <alignment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7" fillId="0" borderId="22" xfId="22" applyFill="1" applyBorder="1" applyAlignment="1">
      <alignment vertical="center"/>
      <protection/>
    </xf>
    <xf numFmtId="0" fontId="7" fillId="0" borderId="23" xfId="22" applyFill="1" applyBorder="1" applyAlignment="1">
      <alignment vertical="center"/>
      <protection/>
    </xf>
    <xf numFmtId="0" fontId="7" fillId="0" borderId="24" xfId="22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7" fillId="0" borderId="25" xfId="22" applyFill="1" applyBorder="1" applyAlignment="1">
      <alignment vertical="center"/>
      <protection/>
    </xf>
    <xf numFmtId="0" fontId="9" fillId="0" borderId="0" xfId="22" applyFont="1" applyFill="1" applyBorder="1" applyAlignment="1">
      <alignment horizontal="right" vertical="center"/>
      <protection/>
    </xf>
    <xf numFmtId="0" fontId="7" fillId="0" borderId="24" xfId="22" applyFill="1" applyBorder="1" applyAlignment="1">
      <alignment horizontal="left" vertical="center"/>
      <protection/>
    </xf>
    <xf numFmtId="0" fontId="7" fillId="0" borderId="0" xfId="22" applyFill="1" applyBorder="1" applyAlignment="1">
      <alignment horizontal="right" vertical="center"/>
      <protection/>
    </xf>
    <xf numFmtId="0" fontId="7" fillId="0" borderId="0" xfId="22" applyFill="1" applyBorder="1" applyAlignment="1">
      <alignment horizontal="left" vertical="center"/>
      <protection/>
    </xf>
    <xf numFmtId="0" fontId="9" fillId="0" borderId="24" xfId="22" applyFont="1" applyFill="1" applyBorder="1" applyAlignment="1">
      <alignment vertical="center"/>
      <protection/>
    </xf>
    <xf numFmtId="0" fontId="7" fillId="0" borderId="24" xfId="22" applyFill="1" applyBorder="1" applyAlignment="1">
      <alignment horizontal="right" vertical="center"/>
      <protection/>
    </xf>
    <xf numFmtId="0" fontId="9" fillId="0" borderId="22" xfId="22" applyFont="1" applyFill="1" applyBorder="1" applyAlignment="1">
      <alignment horizontal="right" vertical="center"/>
      <protection/>
    </xf>
    <xf numFmtId="0" fontId="7" fillId="0" borderId="20" xfId="22" applyFill="1" applyBorder="1" applyAlignment="1">
      <alignment horizontal="left" vertical="center"/>
      <protection/>
    </xf>
    <xf numFmtId="0" fontId="7" fillId="0" borderId="20" xfId="22" applyFill="1" applyBorder="1" applyAlignment="1">
      <alignment horizontal="right" vertical="center"/>
      <protection/>
    </xf>
    <xf numFmtId="0" fontId="7" fillId="0" borderId="23" xfId="22" applyFill="1" applyBorder="1" applyAlignment="1">
      <alignment horizontal="right" vertical="center"/>
      <protection/>
    </xf>
    <xf numFmtId="0" fontId="7" fillId="0" borderId="22" xfId="22" applyFill="1" applyBorder="1" applyAlignment="1">
      <alignment horizontal="right" vertical="center"/>
      <protection/>
    </xf>
    <xf numFmtId="0" fontId="7" fillId="0" borderId="19" xfId="22" applyFill="1" applyBorder="1" applyAlignment="1">
      <alignment horizontal="left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center" vertical="center"/>
      <protection/>
    </xf>
    <xf numFmtId="49" fontId="7" fillId="0" borderId="0" xfId="22" applyNumberFormat="1" applyFill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9" fillId="0" borderId="24" xfId="22" applyFont="1" applyFill="1" applyBorder="1" applyAlignment="1">
      <alignment horizontal="center" vertical="center"/>
      <protection/>
    </xf>
    <xf numFmtId="0" fontId="7" fillId="0" borderId="24" xfId="22" applyFill="1" applyBorder="1" applyAlignment="1">
      <alignment horizontal="center" vertical="center"/>
      <protection/>
    </xf>
    <xf numFmtId="0" fontId="9" fillId="0" borderId="22" xfId="22" applyFont="1" applyFill="1" applyBorder="1" applyAlignment="1">
      <alignment horizontal="center" vertical="center"/>
      <protection/>
    </xf>
    <xf numFmtId="0" fontId="9" fillId="0" borderId="24" xfId="22" applyFont="1" applyFill="1" applyBorder="1" applyAlignment="1">
      <alignment horizontal="left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7" fillId="0" borderId="22" xfId="22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right" vertical="center" wrapText="1"/>
      <protection/>
    </xf>
    <xf numFmtId="0" fontId="9" fillId="0" borderId="0" xfId="22" applyFont="1" applyFill="1" applyBorder="1" applyAlignment="1">
      <alignment horizontal="right" vertical="center" wrapText="1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/>
      <protection/>
    </xf>
    <xf numFmtId="0" fontId="20" fillId="0" borderId="0" xfId="22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 vertical="center" textRotation="255"/>
      <protection/>
    </xf>
    <xf numFmtId="0" fontId="7" fillId="0" borderId="0" xfId="22" applyBorder="1" applyAlignment="1">
      <alignment horizontal="center" vertical="center" textRotation="255"/>
      <protection/>
    </xf>
    <xf numFmtId="0" fontId="20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Border="1" applyAlignment="1">
      <alignment horizontal="left" vertical="center"/>
      <protection/>
    </xf>
    <xf numFmtId="0" fontId="7" fillId="0" borderId="22" xfId="22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7" fillId="0" borderId="17" xfId="24" applyNumberFormat="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 applyProtection="1">
      <alignment horizontal="left"/>
      <protection/>
    </xf>
    <xf numFmtId="0" fontId="7" fillId="0" borderId="16" xfId="2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7" fillId="0" borderId="26" xfId="22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7" fillId="0" borderId="22" xfId="22" applyFill="1" applyBorder="1" applyAlignment="1">
      <alignment horizontal="right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9" fillId="0" borderId="20" xfId="22" applyFont="1" applyFill="1" applyBorder="1" applyAlignment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/>
    </xf>
    <xf numFmtId="0" fontId="7" fillId="0" borderId="10" xfId="17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8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7" fillId="0" borderId="31" xfId="24" applyNumberFormat="1" applyFont="1" applyFill="1" applyBorder="1" applyAlignment="1">
      <alignment horizontal="right" vertical="center"/>
      <protection/>
    </xf>
    <xf numFmtId="0" fontId="7" fillId="0" borderId="27" xfId="17" applyNumberFormat="1" applyFill="1" applyBorder="1" applyAlignment="1">
      <alignment/>
    </xf>
    <xf numFmtId="0" fontId="7" fillId="0" borderId="10" xfId="17" applyNumberFormat="1" applyFont="1" applyFill="1" applyBorder="1" applyAlignment="1">
      <alignment/>
    </xf>
    <xf numFmtId="38" fontId="7" fillId="0" borderId="1" xfId="17" applyFont="1" applyBorder="1" applyAlignment="1">
      <alignment horizontal="center"/>
    </xf>
    <xf numFmtId="38" fontId="7" fillId="0" borderId="7" xfId="17" applyBorder="1" applyAlignment="1">
      <alignment horizontal="center"/>
    </xf>
    <xf numFmtId="0" fontId="7" fillId="0" borderId="11" xfId="17" applyNumberFormat="1" applyFill="1" applyBorder="1" applyAlignment="1">
      <alignment/>
    </xf>
    <xf numFmtId="38" fontId="7" fillId="0" borderId="7" xfId="17" applyFill="1" applyBorder="1" applyAlignment="1">
      <alignment horizontal="center"/>
    </xf>
    <xf numFmtId="0" fontId="12" fillId="0" borderId="24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left"/>
      <protection/>
    </xf>
    <xf numFmtId="49" fontId="7" fillId="0" borderId="24" xfId="22" applyNumberFormat="1" applyFill="1" applyBorder="1" applyAlignment="1">
      <alignment horizontal="center" vertical="center"/>
      <protection/>
    </xf>
    <xf numFmtId="0" fontId="17" fillId="0" borderId="2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24" applyNumberFormat="1" applyFont="1" applyFill="1" applyBorder="1" applyAlignment="1">
      <alignment horizontal="right" vertical="center"/>
      <protection/>
    </xf>
    <xf numFmtId="0" fontId="7" fillId="0" borderId="29" xfId="24" applyNumberFormat="1" applyFont="1" applyFill="1" applyBorder="1" applyAlignment="1">
      <alignment horizontal="right" vertical="center"/>
      <protection/>
    </xf>
    <xf numFmtId="0" fontId="7" fillId="0" borderId="7" xfId="17" applyNumberFormat="1" applyFont="1" applyFill="1" applyBorder="1" applyAlignment="1">
      <alignment horizontal="right" vertical="center"/>
    </xf>
    <xf numFmtId="0" fontId="7" fillId="0" borderId="32" xfId="24" applyNumberFormat="1" applyFont="1" applyFill="1" applyBorder="1" applyAlignment="1">
      <alignment horizontal="right" vertical="center"/>
      <protection/>
    </xf>
    <xf numFmtId="0" fontId="9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7" fillId="0" borderId="35" xfId="22" applyFill="1" applyBorder="1" applyAlignment="1">
      <alignment vertical="center"/>
      <protection/>
    </xf>
    <xf numFmtId="0" fontId="7" fillId="0" borderId="36" xfId="22" applyFill="1" applyBorder="1" applyAlignment="1">
      <alignment vertical="center"/>
      <protection/>
    </xf>
    <xf numFmtId="0" fontId="7" fillId="0" borderId="37" xfId="22" applyFill="1" applyBorder="1" applyAlignment="1">
      <alignment vertical="center"/>
      <protection/>
    </xf>
    <xf numFmtId="0" fontId="7" fillId="0" borderId="38" xfId="22" applyFill="1" applyBorder="1" applyAlignment="1">
      <alignment vertical="center"/>
      <protection/>
    </xf>
    <xf numFmtId="0" fontId="9" fillId="0" borderId="39" xfId="22" applyFont="1" applyFill="1" applyBorder="1" applyAlignment="1">
      <alignment vertical="center"/>
      <protection/>
    </xf>
    <xf numFmtId="0" fontId="7" fillId="0" borderId="40" xfId="22" applyFill="1" applyBorder="1" applyAlignment="1">
      <alignment vertical="center"/>
      <protection/>
    </xf>
    <xf numFmtId="0" fontId="7" fillId="0" borderId="41" xfId="22" applyFill="1" applyBorder="1" applyAlignment="1">
      <alignment horizontal="left" vertical="center"/>
      <protection/>
    </xf>
    <xf numFmtId="0" fontId="7" fillId="0" borderId="42" xfId="22" applyFill="1" applyBorder="1" applyAlignment="1">
      <alignment horizontal="left" vertical="center"/>
      <protection/>
    </xf>
    <xf numFmtId="0" fontId="7" fillId="0" borderId="37" xfId="22" applyFill="1" applyBorder="1" applyAlignment="1">
      <alignment horizontal="right" vertical="center"/>
      <protection/>
    </xf>
    <xf numFmtId="0" fontId="7" fillId="0" borderId="43" xfId="22" applyFill="1" applyBorder="1" applyAlignment="1">
      <alignment horizontal="right" vertical="center"/>
      <protection/>
    </xf>
    <xf numFmtId="0" fontId="7" fillId="0" borderId="40" xfId="22" applyFill="1" applyBorder="1" applyAlignment="1">
      <alignment horizontal="left" vertical="center"/>
      <protection/>
    </xf>
    <xf numFmtId="0" fontId="9" fillId="0" borderId="44" xfId="22" applyFont="1" applyFill="1" applyBorder="1" applyAlignment="1">
      <alignment horizontal="right" vertical="center"/>
      <protection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39" xfId="22" applyFill="1" applyBorder="1" applyAlignment="1">
      <alignment horizontal="left" vertical="center"/>
      <protection/>
    </xf>
    <xf numFmtId="0" fontId="7" fillId="0" borderId="40" xfId="22" applyFill="1" applyBorder="1" applyAlignment="1">
      <alignment horizontal="right" vertical="center"/>
      <protection/>
    </xf>
    <xf numFmtId="0" fontId="7" fillId="0" borderId="45" xfId="22" applyFill="1" applyBorder="1" applyAlignment="1">
      <alignment horizontal="left" vertical="center"/>
      <protection/>
    </xf>
    <xf numFmtId="0" fontId="9" fillId="0" borderId="46" xfId="22" applyFont="1" applyFill="1" applyBorder="1" applyAlignment="1">
      <alignment horizontal="right" vertical="center"/>
      <protection/>
    </xf>
    <xf numFmtId="0" fontId="7" fillId="0" borderId="46" xfId="22" applyFill="1" applyBorder="1" applyAlignment="1">
      <alignment vertical="center"/>
      <protection/>
    </xf>
    <xf numFmtId="0" fontId="35" fillId="0" borderId="0" xfId="0" applyFont="1" applyBorder="1" applyAlignment="1">
      <alignment/>
    </xf>
    <xf numFmtId="0" fontId="7" fillId="0" borderId="44" xfId="22" applyFill="1" applyBorder="1" applyAlignment="1">
      <alignment vertical="center"/>
      <protection/>
    </xf>
    <xf numFmtId="0" fontId="9" fillId="0" borderId="45" xfId="22" applyFont="1" applyFill="1" applyBorder="1" applyAlignment="1">
      <alignment vertical="center"/>
      <protection/>
    </xf>
    <xf numFmtId="0" fontId="7" fillId="0" borderId="40" xfId="22" applyFill="1" applyBorder="1" applyAlignment="1">
      <alignment horizontal="center" vertical="center"/>
      <protection/>
    </xf>
    <xf numFmtId="0" fontId="7" fillId="0" borderId="46" xfId="22" applyFill="1" applyBorder="1" applyAlignment="1">
      <alignment horizontal="right" vertical="center"/>
      <protection/>
    </xf>
    <xf numFmtId="0" fontId="9" fillId="0" borderId="41" xfId="22" applyFont="1" applyFill="1" applyBorder="1" applyAlignment="1">
      <alignment vertical="center"/>
      <protection/>
    </xf>
    <xf numFmtId="0" fontId="35" fillId="0" borderId="0" xfId="0" applyFont="1" applyAlignment="1">
      <alignment/>
    </xf>
    <xf numFmtId="0" fontId="0" fillId="0" borderId="41" xfId="0" applyBorder="1" applyAlignment="1">
      <alignment/>
    </xf>
    <xf numFmtId="0" fontId="12" fillId="0" borderId="35" xfId="22" applyFont="1" applyFill="1" applyBorder="1" applyAlignment="1">
      <alignment horizontal="center" vertical="center"/>
      <protection/>
    </xf>
    <xf numFmtId="0" fontId="12" fillId="0" borderId="41" xfId="22" applyFont="1" applyFill="1" applyBorder="1" applyAlignment="1">
      <alignment horizontal="center" vertical="center"/>
      <protection/>
    </xf>
    <xf numFmtId="0" fontId="7" fillId="0" borderId="35" xfId="22" applyFill="1" applyBorder="1" applyAlignment="1">
      <alignment horizontal="right" vertical="center"/>
      <protection/>
    </xf>
    <xf numFmtId="0" fontId="9" fillId="0" borderId="37" xfId="22" applyFont="1" applyFill="1" applyBorder="1" applyAlignment="1">
      <alignment vertical="center"/>
      <protection/>
    </xf>
    <xf numFmtId="0" fontId="7" fillId="0" borderId="38" xfId="22" applyFill="1" applyBorder="1" applyAlignment="1">
      <alignment horizontal="right" vertical="center"/>
      <protection/>
    </xf>
    <xf numFmtId="0" fontId="9" fillId="0" borderId="35" xfId="22" applyFont="1" applyFill="1" applyBorder="1" applyAlignment="1">
      <alignment horizontal="right" vertical="center"/>
      <protection/>
    </xf>
    <xf numFmtId="0" fontId="7" fillId="0" borderId="37" xfId="22" applyFill="1" applyBorder="1" applyAlignment="1">
      <alignment horizontal="center" vertical="center"/>
      <protection/>
    </xf>
    <xf numFmtId="0" fontId="7" fillId="0" borderId="45" xfId="22" applyFill="1" applyBorder="1" applyAlignment="1">
      <alignment vertical="center"/>
      <protection/>
    </xf>
    <xf numFmtId="0" fontId="9" fillId="0" borderId="44" xfId="22" applyFont="1" applyFill="1" applyBorder="1" applyAlignment="1">
      <alignment horizontal="center" vertical="center"/>
      <protection/>
    </xf>
    <xf numFmtId="0" fontId="9" fillId="0" borderId="35" xfId="22" applyFont="1" applyFill="1" applyBorder="1" applyAlignment="1">
      <alignment horizontal="center" vertical="center"/>
      <protection/>
    </xf>
    <xf numFmtId="0" fontId="7" fillId="0" borderId="39" xfId="22" applyFill="1" applyBorder="1" applyAlignment="1">
      <alignment vertical="center"/>
      <protection/>
    </xf>
    <xf numFmtId="0" fontId="9" fillId="0" borderId="41" xfId="22" applyFont="1" applyFill="1" applyBorder="1" applyAlignment="1">
      <alignment horizontal="center" vertical="center"/>
      <protection/>
    </xf>
    <xf numFmtId="0" fontId="9" fillId="0" borderId="41" xfId="22" applyFont="1" applyFill="1" applyBorder="1" applyAlignment="1">
      <alignment horizontal="left" vertical="center"/>
      <protection/>
    </xf>
    <xf numFmtId="0" fontId="9" fillId="0" borderId="39" xfId="22" applyFont="1" applyFill="1" applyBorder="1" applyAlignment="1">
      <alignment horizontal="center" vertical="center"/>
      <protection/>
    </xf>
    <xf numFmtId="0" fontId="9" fillId="0" borderId="40" xfId="22" applyFont="1" applyFill="1" applyBorder="1" applyAlignment="1">
      <alignment horizontal="center" vertical="center"/>
      <protection/>
    </xf>
    <xf numFmtId="49" fontId="9" fillId="0" borderId="0" xfId="22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7" fillId="0" borderId="41" xfId="22" applyFill="1" applyBorder="1" applyAlignment="1">
      <alignment vertical="center"/>
      <protection/>
    </xf>
    <xf numFmtId="0" fontId="7" fillId="0" borderId="41" xfId="22" applyFill="1" applyBorder="1" applyAlignment="1">
      <alignment horizontal="center" vertical="center"/>
      <protection/>
    </xf>
    <xf numFmtId="0" fontId="7" fillId="0" borderId="41" xfId="22" applyFill="1" applyBorder="1" applyAlignment="1">
      <alignment horizontal="right" vertical="center"/>
      <protection/>
    </xf>
    <xf numFmtId="0" fontId="7" fillId="0" borderId="35" xfId="22" applyFill="1" applyBorder="1" applyAlignment="1">
      <alignment horizontal="center" vertical="center"/>
      <protection/>
    </xf>
    <xf numFmtId="0" fontId="7" fillId="0" borderId="35" xfId="22" applyFill="1" applyBorder="1" applyAlignment="1">
      <alignment horizontal="left" vertical="center"/>
      <protection/>
    </xf>
    <xf numFmtId="0" fontId="9" fillId="0" borderId="47" xfId="22" applyFont="1" applyFill="1" applyBorder="1" applyAlignment="1">
      <alignment vertical="center"/>
      <protection/>
    </xf>
    <xf numFmtId="0" fontId="9" fillId="0" borderId="48" xfId="22" applyFont="1" applyFill="1" applyBorder="1" applyAlignment="1">
      <alignment horizontal="left" vertical="center"/>
      <protection/>
    </xf>
    <xf numFmtId="0" fontId="9" fillId="0" borderId="0" xfId="22" applyNumberFormat="1" applyFont="1" applyFill="1" applyBorder="1" applyAlignment="1">
      <alignment horizontal="right" vertical="center"/>
      <protection/>
    </xf>
    <xf numFmtId="0" fontId="7" fillId="0" borderId="49" xfId="22" applyFill="1" applyBorder="1" applyAlignment="1">
      <alignment vertical="center"/>
      <protection/>
    </xf>
    <xf numFmtId="0" fontId="17" fillId="0" borderId="35" xfId="22" applyFont="1" applyFill="1" applyBorder="1" applyAlignment="1">
      <alignment horizontal="center" vertical="center"/>
      <protection/>
    </xf>
    <xf numFmtId="0" fontId="13" fillId="0" borderId="35" xfId="22" applyFont="1" applyFill="1" applyBorder="1" applyAlignment="1">
      <alignment vertical="center"/>
      <protection/>
    </xf>
    <xf numFmtId="0" fontId="7" fillId="0" borderId="42" xfId="22" applyFill="1" applyBorder="1" applyAlignment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12" fillId="0" borderId="25" xfId="22" applyFont="1" applyFill="1" applyBorder="1" applyAlignment="1">
      <alignment horizontal="right"/>
      <protection/>
    </xf>
    <xf numFmtId="0" fontId="12" fillId="0" borderId="20" xfId="22" applyFont="1" applyFill="1" applyBorder="1" applyAlignment="1">
      <alignment horizontal="right"/>
      <protection/>
    </xf>
    <xf numFmtId="0" fontId="12" fillId="0" borderId="50" xfId="22" applyFont="1" applyFill="1" applyBorder="1" applyAlignment="1">
      <alignment horizontal="center" vertical="center"/>
      <protection/>
    </xf>
    <xf numFmtId="0" fontId="12" fillId="0" borderId="51" xfId="22" applyFont="1" applyFill="1" applyBorder="1" applyAlignment="1">
      <alignment horizontal="center" vertical="center"/>
      <protection/>
    </xf>
    <xf numFmtId="0" fontId="28" fillId="0" borderId="52" xfId="22" applyFont="1" applyFill="1" applyBorder="1" applyAlignment="1">
      <alignment horizontal="center" vertical="center"/>
      <protection/>
    </xf>
    <xf numFmtId="0" fontId="12" fillId="0" borderId="25" xfId="22" applyFont="1" applyFill="1" applyBorder="1" applyAlignment="1">
      <alignment horizontal="left"/>
      <protection/>
    </xf>
    <xf numFmtId="0" fontId="12" fillId="0" borderId="20" xfId="22" applyFont="1" applyFill="1" applyBorder="1" applyAlignment="1">
      <alignment horizontal="left"/>
      <protection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24" applyFont="1" applyBorder="1" applyAlignment="1">
      <alignment horizontal="left" vertical="center"/>
      <protection/>
    </xf>
    <xf numFmtId="0" fontId="7" fillId="0" borderId="53" xfId="24" applyNumberFormat="1" applyFont="1" applyBorder="1" applyAlignment="1">
      <alignment horizontal="center" vertical="center"/>
      <protection/>
    </xf>
    <xf numFmtId="0" fontId="7" fillId="0" borderId="54" xfId="24" applyBorder="1">
      <alignment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7" fillId="0" borderId="26" xfId="21" applyFill="1" applyBorder="1" applyAlignment="1" applyProtection="1">
      <alignment horizontal="center" vertical="center"/>
      <protection/>
    </xf>
    <xf numFmtId="0" fontId="7" fillId="0" borderId="21" xfId="21" applyFill="1" applyBorder="1" applyAlignment="1" applyProtection="1">
      <alignment horizontal="center" vertical="center"/>
      <protection/>
    </xf>
    <xf numFmtId="0" fontId="7" fillId="0" borderId="19" xfId="21" applyFill="1" applyBorder="1" applyAlignment="1" applyProtection="1">
      <alignment horizontal="center" vertical="center"/>
      <protection/>
    </xf>
    <xf numFmtId="0" fontId="7" fillId="0" borderId="23" xfId="2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7" fillId="0" borderId="50" xfId="2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7" fillId="0" borderId="50" xfId="21" applyNumberFormat="1" applyFill="1" applyBorder="1" applyAlignment="1" applyProtection="1">
      <alignment vertical="center" wrapText="1"/>
      <protection/>
    </xf>
    <xf numFmtId="0" fontId="0" fillId="0" borderId="51" xfId="0" applyBorder="1" applyAlignment="1">
      <alignment vertical="center"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7" fillId="0" borderId="14" xfId="2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24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35" xfId="22" applyFont="1" applyFill="1" applyBorder="1" applyAlignment="1">
      <alignment horizontal="center" vertical="center"/>
      <protection/>
    </xf>
    <xf numFmtId="0" fontId="12" fillId="0" borderId="37" xfId="22" applyFont="1" applyFill="1" applyBorder="1" applyAlignment="1">
      <alignment horizontal="center" vertical="center"/>
      <protection/>
    </xf>
    <xf numFmtId="0" fontId="12" fillId="0" borderId="38" xfId="22" applyFont="1" applyFill="1" applyBorder="1" applyAlignment="1">
      <alignment horizontal="center" vertical="center"/>
      <protection/>
    </xf>
    <xf numFmtId="0" fontId="12" fillId="0" borderId="22" xfId="22" applyFont="1" applyFill="1" applyBorder="1" applyAlignment="1">
      <alignment horizontal="center" vertical="center"/>
      <protection/>
    </xf>
    <xf numFmtId="0" fontId="12" fillId="0" borderId="41" xfId="22" applyFont="1" applyFill="1" applyBorder="1" applyAlignment="1">
      <alignment horizontal="center" vertical="center"/>
      <protection/>
    </xf>
    <xf numFmtId="0" fontId="12" fillId="0" borderId="42" xfId="22" applyFont="1" applyFill="1" applyBorder="1" applyAlignment="1">
      <alignment horizontal="center" vertical="center"/>
      <protection/>
    </xf>
    <xf numFmtId="56" fontId="7" fillId="0" borderId="61" xfId="22" applyNumberFormat="1" applyFont="1" applyFill="1" applyBorder="1" applyAlignment="1">
      <alignment horizontal="center" vertical="center"/>
      <protection/>
    </xf>
    <xf numFmtId="0" fontId="7" fillId="0" borderId="0" xfId="22" applyFill="1" applyBorder="1" applyAlignment="1">
      <alignment horizontal="center" vertical="center"/>
      <protection/>
    </xf>
    <xf numFmtId="0" fontId="7" fillId="0" borderId="62" xfId="22" applyFill="1" applyBorder="1" applyAlignment="1">
      <alignment horizontal="center" vertical="center"/>
      <protection/>
    </xf>
    <xf numFmtId="0" fontId="7" fillId="0" borderId="63" xfId="22" applyFill="1" applyBorder="1" applyAlignment="1">
      <alignment horizontal="center" vertical="center"/>
      <protection/>
    </xf>
    <xf numFmtId="0" fontId="7" fillId="0" borderId="64" xfId="22" applyFill="1" applyBorder="1" applyAlignment="1">
      <alignment horizontal="center" vertical="center"/>
      <protection/>
    </xf>
    <xf numFmtId="0" fontId="7" fillId="0" borderId="65" xfId="22" applyFill="1" applyBorder="1" applyAlignment="1">
      <alignment horizontal="center" vertical="center"/>
      <protection/>
    </xf>
    <xf numFmtId="0" fontId="12" fillId="0" borderId="19" xfId="22" applyFont="1" applyFill="1" applyBorder="1" applyAlignment="1">
      <alignment horizontal="center" vertical="center"/>
      <protection/>
    </xf>
    <xf numFmtId="0" fontId="12" fillId="0" borderId="2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2" applyFont="1" applyFill="1" applyBorder="1" applyAlignment="1">
      <alignment horizontal="left"/>
      <protection/>
    </xf>
    <xf numFmtId="0" fontId="12" fillId="0" borderId="0" xfId="22" applyFont="1" applyFill="1" applyBorder="1" applyAlignment="1">
      <alignment horizontal="right"/>
      <protection/>
    </xf>
    <xf numFmtId="0" fontId="12" fillId="0" borderId="50" xfId="22" applyFont="1" applyFill="1" applyBorder="1" applyAlignment="1">
      <alignment horizontal="center" vertical="center" wrapText="1"/>
      <protection/>
    </xf>
    <xf numFmtId="0" fontId="12" fillId="0" borderId="51" xfId="22" applyFont="1" applyFill="1" applyBorder="1" applyAlignment="1">
      <alignment horizontal="center" vertical="center" wrapText="1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64" xfId="22" applyFont="1" applyFill="1" applyBorder="1" applyAlignment="1">
      <alignment horizontal="center" vertical="center"/>
      <protection/>
    </xf>
    <xf numFmtId="56" fontId="7" fillId="0" borderId="66" xfId="22" applyNumberFormat="1" applyFont="1" applyFill="1" applyBorder="1" applyAlignment="1">
      <alignment horizontal="center" vertical="center"/>
      <protection/>
    </xf>
    <xf numFmtId="0" fontId="7" fillId="0" borderId="67" xfId="22" applyNumberFormat="1" applyFill="1" applyBorder="1" applyAlignment="1">
      <alignment horizontal="center" vertical="center"/>
      <protection/>
    </xf>
    <xf numFmtId="0" fontId="7" fillId="0" borderId="68" xfId="22" applyNumberFormat="1" applyFill="1" applyBorder="1" applyAlignment="1">
      <alignment horizontal="center" vertical="center"/>
      <protection/>
    </xf>
    <xf numFmtId="49" fontId="29" fillId="0" borderId="52" xfId="22" applyNumberFormat="1" applyFont="1" applyFill="1" applyBorder="1" applyAlignment="1">
      <alignment horizontal="center" vertical="center"/>
      <protection/>
    </xf>
    <xf numFmtId="49" fontId="29" fillId="0" borderId="49" xfId="22" applyNumberFormat="1" applyFont="1" applyFill="1" applyBorder="1" applyAlignment="1">
      <alignment horizontal="center" vertical="center"/>
      <protection/>
    </xf>
    <xf numFmtId="49" fontId="29" fillId="0" borderId="57" xfId="22" applyNumberFormat="1" applyFont="1" applyFill="1" applyBorder="1" applyAlignment="1">
      <alignment horizontal="center" vertical="center"/>
      <protection/>
    </xf>
    <xf numFmtId="49" fontId="29" fillId="0" borderId="8" xfId="22" applyNumberFormat="1" applyFont="1" applyFill="1" applyBorder="1" applyAlignment="1">
      <alignment horizontal="center" vertical="center"/>
      <protection/>
    </xf>
    <xf numFmtId="49" fontId="29" fillId="0" borderId="0" xfId="22" applyNumberFormat="1" applyFont="1" applyFill="1" applyBorder="1" applyAlignment="1">
      <alignment horizontal="center" vertical="center"/>
      <protection/>
    </xf>
    <xf numFmtId="49" fontId="29" fillId="0" borderId="47" xfId="22" applyNumberFormat="1" applyFont="1" applyFill="1" applyBorder="1" applyAlignment="1">
      <alignment horizontal="center" vertical="center"/>
      <protection/>
    </xf>
    <xf numFmtId="49" fontId="29" fillId="0" borderId="58" xfId="22" applyNumberFormat="1" applyFont="1" applyFill="1" applyBorder="1" applyAlignment="1">
      <alignment horizontal="center" vertical="center"/>
      <protection/>
    </xf>
    <xf numFmtId="49" fontId="29" fillId="0" borderId="59" xfId="22" applyNumberFormat="1" applyFont="1" applyFill="1" applyBorder="1" applyAlignment="1">
      <alignment horizontal="center" vertical="center"/>
      <protection/>
    </xf>
    <xf numFmtId="49" fontId="29" fillId="0" borderId="60" xfId="22" applyNumberFormat="1" applyFont="1" applyFill="1" applyBorder="1" applyAlignment="1">
      <alignment horizontal="center" vertical="center"/>
      <protection/>
    </xf>
    <xf numFmtId="0" fontId="28" fillId="0" borderId="32" xfId="22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0" fillId="0" borderId="25" xfId="22" applyFont="1" applyFill="1" applyBorder="1" applyAlignment="1">
      <alignment horizontal="center" vertical="center"/>
      <protection/>
    </xf>
    <xf numFmtId="0" fontId="20" fillId="0" borderId="69" xfId="22" applyFont="1" applyFill="1" applyBorder="1" applyAlignment="1">
      <alignment horizontal="center" vertical="center"/>
      <protection/>
    </xf>
    <xf numFmtId="0" fontId="20" fillId="0" borderId="59" xfId="22" applyFont="1" applyFill="1" applyBorder="1" applyAlignment="1">
      <alignment horizontal="center" vertical="center"/>
      <protection/>
    </xf>
    <xf numFmtId="0" fontId="20" fillId="0" borderId="60" xfId="22" applyFont="1" applyFill="1" applyBorder="1" applyAlignment="1">
      <alignment horizontal="center" vertical="center"/>
      <protection/>
    </xf>
    <xf numFmtId="0" fontId="20" fillId="0" borderId="20" xfId="22" applyFont="1" applyFill="1" applyBorder="1" applyAlignment="1">
      <alignment horizontal="center" vertical="center"/>
      <protection/>
    </xf>
    <xf numFmtId="0" fontId="20" fillId="0" borderId="70" xfId="22" applyFont="1" applyFill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28" fillId="0" borderId="52" xfId="22" applyFont="1" applyFill="1" applyBorder="1" applyAlignment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0" fillId="0" borderId="49" xfId="22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8" fillId="0" borderId="25" xfId="22" applyFont="1" applyFill="1" applyBorder="1" applyAlignment="1">
      <alignment horizontal="left" vertical="center"/>
      <protection/>
    </xf>
    <xf numFmtId="0" fontId="28" fillId="0" borderId="71" xfId="22" applyFont="1" applyFill="1" applyBorder="1" applyAlignment="1">
      <alignment horizontal="left" vertical="center"/>
      <protection/>
    </xf>
    <xf numFmtId="0" fontId="28" fillId="0" borderId="20" xfId="22" applyFont="1" applyFill="1" applyBorder="1" applyAlignment="1">
      <alignment horizontal="left" vertical="center"/>
      <protection/>
    </xf>
    <xf numFmtId="0" fontId="24" fillId="0" borderId="52" xfId="2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26" xfId="2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41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1" fillId="0" borderId="52" xfId="22" applyFont="1" applyFill="1" applyBorder="1" applyAlignment="1">
      <alignment horizontal="center" vertical="center" textRotation="255"/>
      <protection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24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30" fillId="0" borderId="0" xfId="22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5モールカップ大会" xfId="21"/>
    <cellStyle name="標準_2005モールカップ大会2" xfId="22"/>
    <cellStyle name="標準_H18年招待状" xfId="23"/>
    <cellStyle name="標準_参考2005モールカップ大会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114300</xdr:rowOff>
    </xdr:from>
    <xdr:to>
      <xdr:col>0</xdr:col>
      <xdr:colOff>0</xdr:colOff>
      <xdr:row>56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0" y="16925925"/>
          <a:ext cx="0" cy="76200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F25" sqref="F25"/>
    </sheetView>
  </sheetViews>
  <sheetFormatPr defaultColWidth="8.796875" defaultRowHeight="21" customHeight="1"/>
  <cols>
    <col min="1" max="1" width="5.69921875" style="32" bestFit="1" customWidth="1"/>
    <col min="2" max="2" width="27.59765625" style="25" customWidth="1"/>
    <col min="3" max="3" width="9" style="22" customWidth="1"/>
    <col min="4" max="4" width="6.09765625" style="22" customWidth="1"/>
    <col min="5" max="5" width="5.3984375" style="22" customWidth="1"/>
    <col min="6" max="6" width="27.69921875" style="22" customWidth="1"/>
    <col min="7" max="16384" width="9" style="22" customWidth="1"/>
  </cols>
  <sheetData>
    <row r="1" spans="1:13" s="1" customFormat="1" ht="25.5">
      <c r="A1" s="218" t="s">
        <v>109</v>
      </c>
      <c r="B1" s="218"/>
      <c r="C1" s="218"/>
      <c r="D1" s="218"/>
      <c r="E1" s="218"/>
      <c r="F1" s="218"/>
      <c r="G1" s="218"/>
      <c r="H1" s="46"/>
      <c r="I1" s="46"/>
      <c r="J1" s="47"/>
      <c r="K1" s="47"/>
      <c r="L1" s="47"/>
      <c r="M1" s="47"/>
    </row>
    <row r="2" spans="1:13" s="1" customFormat="1" ht="25.5">
      <c r="A2" s="218" t="s">
        <v>146</v>
      </c>
      <c r="B2" s="218"/>
      <c r="C2" s="218"/>
      <c r="D2" s="218"/>
      <c r="E2" s="218"/>
      <c r="F2" s="218"/>
      <c r="G2" s="218"/>
      <c r="H2" s="46"/>
      <c r="I2" s="46"/>
      <c r="J2" s="47"/>
      <c r="K2" s="47"/>
      <c r="L2" s="47"/>
      <c r="M2" s="47"/>
    </row>
    <row r="3" spans="1:13" s="1" customFormat="1" ht="27.75" customHeight="1">
      <c r="A3" s="46"/>
      <c r="B3" s="46"/>
      <c r="C3" s="46"/>
      <c r="D3" s="46"/>
      <c r="E3" s="46"/>
      <c r="F3" s="46"/>
      <c r="G3" s="46"/>
      <c r="H3" s="46"/>
      <c r="I3" s="46"/>
      <c r="J3" s="47"/>
      <c r="K3" s="47"/>
      <c r="L3" s="47"/>
      <c r="M3" s="47"/>
    </row>
    <row r="4" spans="1:7" ht="23.25" customHeight="1">
      <c r="A4" s="219" t="s">
        <v>152</v>
      </c>
      <c r="B4" s="219"/>
      <c r="C4" s="219"/>
      <c r="D4" s="219"/>
      <c r="E4" s="219"/>
      <c r="F4" s="219"/>
      <c r="G4" s="219"/>
    </row>
    <row r="5" spans="1:7" ht="20.25" customHeight="1" thickBot="1">
      <c r="A5" s="219"/>
      <c r="B5" s="219"/>
      <c r="C5" s="219"/>
      <c r="D5" s="219"/>
      <c r="E5" s="219"/>
      <c r="F5" s="219"/>
      <c r="G5" s="219"/>
    </row>
    <row r="6" spans="1:8" ht="30" customHeight="1" thickBot="1">
      <c r="A6" s="220" t="s">
        <v>72</v>
      </c>
      <c r="B6" s="221"/>
      <c r="C6" s="23" t="s">
        <v>128</v>
      </c>
      <c r="E6" s="220" t="s">
        <v>72</v>
      </c>
      <c r="F6" s="221"/>
      <c r="G6" s="23" t="s">
        <v>128</v>
      </c>
      <c r="H6" s="24"/>
    </row>
    <row r="7" spans="1:7" ht="27.75" customHeight="1">
      <c r="A7" s="27">
        <v>1</v>
      </c>
      <c r="B7" s="124" t="s">
        <v>114</v>
      </c>
      <c r="C7" s="139" t="s">
        <v>117</v>
      </c>
      <c r="E7" s="27">
        <v>19</v>
      </c>
      <c r="F7" s="124" t="s">
        <v>176</v>
      </c>
      <c r="G7" s="26" t="s">
        <v>129</v>
      </c>
    </row>
    <row r="8" spans="1:7" ht="27.75" customHeight="1">
      <c r="A8" s="49">
        <v>2</v>
      </c>
      <c r="B8" s="125" t="s">
        <v>115</v>
      </c>
      <c r="C8" s="140" t="s">
        <v>118</v>
      </c>
      <c r="E8" s="141">
        <v>20</v>
      </c>
      <c r="F8" s="125" t="s">
        <v>69</v>
      </c>
      <c r="G8" s="26" t="s">
        <v>129</v>
      </c>
    </row>
    <row r="9" spans="1:7" ht="27.75" customHeight="1">
      <c r="A9" s="49">
        <v>3</v>
      </c>
      <c r="B9" s="125" t="s">
        <v>149</v>
      </c>
      <c r="C9" s="140" t="s">
        <v>150</v>
      </c>
      <c r="E9" s="142">
        <v>21</v>
      </c>
      <c r="F9" s="125" t="s">
        <v>97</v>
      </c>
      <c r="G9" s="26" t="s">
        <v>129</v>
      </c>
    </row>
    <row r="10" spans="1:7" ht="27.75" customHeight="1">
      <c r="A10" s="49">
        <v>4</v>
      </c>
      <c r="B10" s="125" t="s">
        <v>57</v>
      </c>
      <c r="C10" s="140" t="s">
        <v>58</v>
      </c>
      <c r="E10" s="27">
        <v>22</v>
      </c>
      <c r="F10" s="125" t="s">
        <v>71</v>
      </c>
      <c r="G10" s="26" t="s">
        <v>129</v>
      </c>
    </row>
    <row r="11" spans="1:7" ht="27.75" customHeight="1">
      <c r="A11" s="49">
        <v>5</v>
      </c>
      <c r="B11" s="125" t="s">
        <v>142</v>
      </c>
      <c r="C11" s="140" t="s">
        <v>59</v>
      </c>
      <c r="E11" s="100">
        <v>23</v>
      </c>
      <c r="F11" s="125" t="s">
        <v>177</v>
      </c>
      <c r="G11" s="26" t="s">
        <v>129</v>
      </c>
    </row>
    <row r="12" spans="1:9" ht="27.75" customHeight="1">
      <c r="A12" s="49">
        <v>6</v>
      </c>
      <c r="B12" s="125" t="s">
        <v>89</v>
      </c>
      <c r="C12" s="140" t="s">
        <v>67</v>
      </c>
      <c r="E12" s="30">
        <v>24</v>
      </c>
      <c r="F12" s="125" t="s">
        <v>163</v>
      </c>
      <c r="G12" s="34" t="s">
        <v>129</v>
      </c>
      <c r="I12" s="35"/>
    </row>
    <row r="13" spans="1:7" ht="27.75" customHeight="1">
      <c r="A13" s="49">
        <v>7</v>
      </c>
      <c r="B13" s="125" t="s">
        <v>61</v>
      </c>
      <c r="C13" s="140" t="s">
        <v>67</v>
      </c>
      <c r="E13" s="27">
        <v>25</v>
      </c>
      <c r="F13" s="125" t="s">
        <v>175</v>
      </c>
      <c r="G13" s="28" t="s">
        <v>129</v>
      </c>
    </row>
    <row r="14" spans="1:7" ht="27.75" customHeight="1">
      <c r="A14" s="49">
        <v>8</v>
      </c>
      <c r="B14" s="125" t="s">
        <v>144</v>
      </c>
      <c r="C14" s="140" t="s">
        <v>67</v>
      </c>
      <c r="E14" s="27">
        <v>26</v>
      </c>
      <c r="F14" s="125" t="s">
        <v>70</v>
      </c>
      <c r="G14" s="28" t="s">
        <v>129</v>
      </c>
    </row>
    <row r="15" spans="1:7" ht="27.75" customHeight="1">
      <c r="A15" s="49">
        <v>9</v>
      </c>
      <c r="B15" s="125" t="s">
        <v>62</v>
      </c>
      <c r="C15" s="140" t="s">
        <v>68</v>
      </c>
      <c r="E15" s="100">
        <v>27</v>
      </c>
      <c r="F15" s="125" t="s">
        <v>92</v>
      </c>
      <c r="G15" s="28" t="s">
        <v>129</v>
      </c>
    </row>
    <row r="16" spans="1:7" ht="27.75" customHeight="1">
      <c r="A16" s="49">
        <v>10</v>
      </c>
      <c r="B16" s="125" t="s">
        <v>63</v>
      </c>
      <c r="C16" s="140" t="s">
        <v>68</v>
      </c>
      <c r="E16" s="30">
        <v>28</v>
      </c>
      <c r="F16" s="125" t="s">
        <v>113</v>
      </c>
      <c r="G16" s="28" t="s">
        <v>129</v>
      </c>
    </row>
    <row r="17" spans="1:7" ht="27.75" customHeight="1">
      <c r="A17" s="49">
        <v>11</v>
      </c>
      <c r="B17" s="125" t="s">
        <v>64</v>
      </c>
      <c r="C17" s="140" t="s">
        <v>68</v>
      </c>
      <c r="E17" s="30">
        <v>29</v>
      </c>
      <c r="F17" s="125" t="s">
        <v>174</v>
      </c>
      <c r="G17" s="28" t="s">
        <v>129</v>
      </c>
    </row>
    <row r="18" spans="1:7" ht="27.75" customHeight="1">
      <c r="A18" s="49">
        <v>12</v>
      </c>
      <c r="B18" s="125" t="s">
        <v>60</v>
      </c>
      <c r="C18" s="140" t="s">
        <v>68</v>
      </c>
      <c r="E18" s="48">
        <v>30</v>
      </c>
      <c r="F18" s="125" t="s">
        <v>79</v>
      </c>
      <c r="G18" s="28" t="s">
        <v>129</v>
      </c>
    </row>
    <row r="19" spans="1:7" ht="27.75" customHeight="1">
      <c r="A19" s="49">
        <v>13</v>
      </c>
      <c r="B19" s="125" t="s">
        <v>65</v>
      </c>
      <c r="C19" s="140" t="s">
        <v>68</v>
      </c>
      <c r="E19" s="30">
        <v>31</v>
      </c>
      <c r="F19" s="125" t="s">
        <v>178</v>
      </c>
      <c r="G19" s="28" t="s">
        <v>129</v>
      </c>
    </row>
    <row r="20" spans="1:7" ht="27.75" customHeight="1">
      <c r="A20" s="49">
        <v>14</v>
      </c>
      <c r="B20" s="125" t="s">
        <v>90</v>
      </c>
      <c r="C20" s="140" t="s">
        <v>68</v>
      </c>
      <c r="E20" s="33">
        <v>32</v>
      </c>
      <c r="F20" s="125" t="s">
        <v>173</v>
      </c>
      <c r="G20" s="28" t="s">
        <v>129</v>
      </c>
    </row>
    <row r="21" spans="1:7" ht="27.75" customHeight="1">
      <c r="A21" s="49">
        <v>15</v>
      </c>
      <c r="B21" s="125" t="s">
        <v>66</v>
      </c>
      <c r="C21" s="140" t="s">
        <v>68</v>
      </c>
      <c r="E21" s="30">
        <v>33</v>
      </c>
      <c r="F21" s="125" t="s">
        <v>98</v>
      </c>
      <c r="G21" s="28" t="s">
        <v>129</v>
      </c>
    </row>
    <row r="22" spans="1:7" ht="27.75" customHeight="1">
      <c r="A22" s="49">
        <v>16</v>
      </c>
      <c r="B22" s="125" t="s">
        <v>77</v>
      </c>
      <c r="C22" s="140" t="s">
        <v>68</v>
      </c>
      <c r="E22" s="30">
        <v>34</v>
      </c>
      <c r="F22" s="125" t="s">
        <v>99</v>
      </c>
      <c r="G22" s="28" t="s">
        <v>129</v>
      </c>
    </row>
    <row r="23" spans="1:7" ht="27.75" customHeight="1" thickBot="1">
      <c r="A23" s="144">
        <v>17</v>
      </c>
      <c r="B23" s="145" t="s">
        <v>78</v>
      </c>
      <c r="C23" s="146" t="s">
        <v>68</v>
      </c>
      <c r="E23" s="143">
        <v>35</v>
      </c>
      <c r="F23" s="126" t="s">
        <v>100</v>
      </c>
      <c r="G23" s="29" t="s">
        <v>129</v>
      </c>
    </row>
    <row r="24" spans="1:7" ht="27.75" customHeight="1" thickBot="1">
      <c r="A24" s="127">
        <v>18</v>
      </c>
      <c r="B24" s="126" t="s">
        <v>91</v>
      </c>
      <c r="C24" s="29" t="s">
        <v>129</v>
      </c>
      <c r="E24"/>
      <c r="F24"/>
      <c r="G24"/>
    </row>
    <row r="25" spans="1:8" ht="21" customHeight="1">
      <c r="A25"/>
      <c r="B25"/>
      <c r="C25"/>
      <c r="E25"/>
      <c r="F25"/>
      <c r="G25"/>
      <c r="H25"/>
    </row>
    <row r="26" spans="1:8" ht="21" customHeight="1">
      <c r="A26"/>
      <c r="B26"/>
      <c r="C26"/>
      <c r="E26"/>
      <c r="F26"/>
      <c r="G26"/>
      <c r="H26"/>
    </row>
    <row r="27" spans="1:3" ht="21" customHeight="1">
      <c r="A27" s="35"/>
      <c r="B27" s="35"/>
      <c r="C27" s="35"/>
    </row>
    <row r="28" spans="1:4" ht="21" customHeight="1">
      <c r="A28" s="25"/>
      <c r="C28" s="25"/>
      <c r="D28" s="25"/>
    </row>
    <row r="29" spans="1:4" ht="21" customHeight="1">
      <c r="A29" s="25"/>
      <c r="C29" s="25"/>
      <c r="D29" s="25"/>
    </row>
    <row r="30" spans="1:4" ht="21" customHeight="1">
      <c r="A30" s="25"/>
      <c r="C30" s="25"/>
      <c r="D30" s="25"/>
    </row>
    <row r="32" spans="1:2" ht="21" customHeight="1">
      <c r="A32" s="31"/>
      <c r="B32" s="22"/>
    </row>
    <row r="33" spans="1:2" ht="21" customHeight="1">
      <c r="A33" s="31"/>
      <c r="B33" s="22"/>
    </row>
    <row r="34" spans="1:2" ht="21" customHeight="1">
      <c r="A34" s="31"/>
      <c r="B34" s="22"/>
    </row>
    <row r="35" spans="1:2" ht="21" customHeight="1">
      <c r="A35" s="31"/>
      <c r="B35" s="22"/>
    </row>
    <row r="36" spans="1:2" ht="21" customHeight="1">
      <c r="A36" s="31"/>
      <c r="B36" s="22"/>
    </row>
    <row r="37" spans="1:2" ht="21" customHeight="1">
      <c r="A37" s="31"/>
      <c r="B37" s="22"/>
    </row>
    <row r="38" spans="1:2" ht="21" customHeight="1">
      <c r="A38" s="31"/>
      <c r="B38" s="22"/>
    </row>
    <row r="39" spans="1:2" ht="21" customHeight="1">
      <c r="A39" s="31"/>
      <c r="B39" s="22"/>
    </row>
    <row r="40" spans="1:2" ht="21" customHeight="1">
      <c r="A40" s="31"/>
      <c r="B40" s="22"/>
    </row>
    <row r="41" spans="1:2" ht="21" customHeight="1">
      <c r="A41" s="31"/>
      <c r="B41" s="22"/>
    </row>
    <row r="42" spans="1:2" ht="21" customHeight="1">
      <c r="A42" s="31"/>
      <c r="B42" s="22"/>
    </row>
    <row r="43" spans="1:2" ht="21" customHeight="1">
      <c r="A43" s="31"/>
      <c r="B43" s="22"/>
    </row>
    <row r="44" spans="1:2" ht="21" customHeight="1">
      <c r="A44" s="31"/>
      <c r="B44" s="22"/>
    </row>
    <row r="45" spans="1:2" ht="21" customHeight="1">
      <c r="A45" s="31"/>
      <c r="B45" s="22"/>
    </row>
    <row r="46" spans="1:2" ht="21" customHeight="1">
      <c r="A46" s="31"/>
      <c r="B46" s="22"/>
    </row>
    <row r="47" spans="1:2" ht="21" customHeight="1">
      <c r="A47" s="31"/>
      <c r="B47" s="22"/>
    </row>
    <row r="48" spans="1:2" ht="21" customHeight="1">
      <c r="A48" s="31"/>
      <c r="B48" s="22"/>
    </row>
    <row r="49" spans="1:2" ht="21" customHeight="1">
      <c r="A49" s="31"/>
      <c r="B49" s="22"/>
    </row>
    <row r="50" spans="1:2" ht="21" customHeight="1">
      <c r="A50" s="31"/>
      <c r="B50" s="22"/>
    </row>
    <row r="51" spans="1:2" ht="21" customHeight="1">
      <c r="A51" s="31"/>
      <c r="B51" s="22"/>
    </row>
    <row r="52" spans="1:2" ht="21" customHeight="1">
      <c r="A52" s="31"/>
      <c r="B52" s="22"/>
    </row>
    <row r="53" spans="1:2" ht="21" customHeight="1">
      <c r="A53" s="31"/>
      <c r="B53" s="22"/>
    </row>
    <row r="54" spans="1:2" ht="21" customHeight="1">
      <c r="A54" s="31"/>
      <c r="B54" s="22"/>
    </row>
    <row r="55" spans="1:2" ht="21" customHeight="1">
      <c r="A55" s="31"/>
      <c r="B55" s="22"/>
    </row>
    <row r="56" spans="1:2" ht="21" customHeight="1">
      <c r="A56" s="31"/>
      <c r="B56" s="22"/>
    </row>
    <row r="57" spans="1:2" ht="21" customHeight="1">
      <c r="A57" s="31"/>
      <c r="B57" s="22"/>
    </row>
    <row r="58" spans="1:2" ht="21" customHeight="1">
      <c r="A58" s="31"/>
      <c r="B58" s="22"/>
    </row>
    <row r="59" spans="1:2" ht="21" customHeight="1">
      <c r="A59" s="31"/>
      <c r="B59" s="22"/>
    </row>
    <row r="60" spans="1:2" ht="21" customHeight="1">
      <c r="A60" s="31"/>
      <c r="B60" s="22"/>
    </row>
    <row r="61" spans="1:2" ht="21" customHeight="1">
      <c r="A61" s="31"/>
      <c r="B61" s="22"/>
    </row>
    <row r="62" spans="1:2" ht="21" customHeight="1">
      <c r="A62" s="31"/>
      <c r="B62" s="22"/>
    </row>
  </sheetData>
  <mergeCells count="5">
    <mergeCell ref="A1:G1"/>
    <mergeCell ref="A4:G5"/>
    <mergeCell ref="E6:F6"/>
    <mergeCell ref="A6:B6"/>
    <mergeCell ref="A2:G2"/>
  </mergeCells>
  <printOptions horizontalCentered="1"/>
  <pageMargins left="0.5905511811023623" right="0.1968503937007874" top="0.984251968503937" bottom="0.5905511811023623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workbookViewId="0" topLeftCell="A67">
      <selection activeCell="F91" sqref="F91"/>
    </sheetView>
  </sheetViews>
  <sheetFormatPr defaultColWidth="8.796875" defaultRowHeight="15" customHeight="1"/>
  <cols>
    <col min="1" max="1" width="3.3984375" style="41" customWidth="1"/>
    <col min="2" max="2" width="26.19921875" style="40" customWidth="1"/>
    <col min="3" max="29" width="2.69921875" style="36" customWidth="1"/>
    <col min="30" max="16384" width="8.8984375" style="36" customWidth="1"/>
  </cols>
  <sheetData>
    <row r="1" spans="1:29" s="5" customFormat="1" ht="30" customHeight="1">
      <c r="A1" s="215" t="s">
        <v>110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7"/>
      <c r="Y1" s="217"/>
      <c r="Z1" s="217"/>
      <c r="AA1" s="217"/>
      <c r="AB1" s="217"/>
      <c r="AC1" s="217"/>
    </row>
    <row r="2" spans="1:29" s="5" customFormat="1" ht="24">
      <c r="A2" s="43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4" spans="1:29" ht="15" customHeight="1">
      <c r="A4" s="101" t="s">
        <v>102</v>
      </c>
      <c r="B4" s="102"/>
      <c r="C4" s="244">
        <f>+A5</f>
        <v>1</v>
      </c>
      <c r="D4" s="245"/>
      <c r="E4" s="246"/>
      <c r="F4" s="244">
        <f>+A7</f>
        <v>2</v>
      </c>
      <c r="G4" s="245"/>
      <c r="H4" s="246"/>
      <c r="I4" s="244">
        <f>+A9</f>
        <v>3</v>
      </c>
      <c r="J4" s="245"/>
      <c r="K4" s="246"/>
      <c r="L4" s="244">
        <f>+A11</f>
        <v>4</v>
      </c>
      <c r="M4" s="245"/>
      <c r="N4" s="246"/>
      <c r="O4" s="244">
        <f>+A13</f>
        <v>5</v>
      </c>
      <c r="P4" s="245"/>
      <c r="Q4" s="246"/>
      <c r="R4" s="37" t="s">
        <v>131</v>
      </c>
      <c r="S4" s="38" t="s">
        <v>132</v>
      </c>
      <c r="T4" s="38" t="s">
        <v>133</v>
      </c>
      <c r="U4" s="38" t="s">
        <v>134</v>
      </c>
      <c r="V4" s="39" t="s">
        <v>135</v>
      </c>
      <c r="W4" s="244" t="s">
        <v>136</v>
      </c>
      <c r="X4" s="246"/>
      <c r="Y4" s="244" t="s">
        <v>137</v>
      </c>
      <c r="Z4" s="245"/>
      <c r="AA4" s="246"/>
      <c r="AB4" s="244" t="s">
        <v>138</v>
      </c>
      <c r="AC4" s="246"/>
    </row>
    <row r="5" spans="1:29" ht="15" customHeight="1">
      <c r="A5" s="235">
        <v>1</v>
      </c>
      <c r="B5" s="237" t="str">
        <f>'参加チーム名'!C4</f>
        <v>Ｇ．Ｔ．Ｏ．☆ＡＳＵＣＯＭＥ</v>
      </c>
      <c r="C5" s="233"/>
      <c r="D5" s="233"/>
      <c r="E5" s="234"/>
      <c r="F5" s="232" t="str">
        <f>IF(F6=""," ",IF(F6&gt;H6,"○",IF(F6&lt;H6,"×","△")))</f>
        <v>○</v>
      </c>
      <c r="G5" s="226"/>
      <c r="H5" s="223"/>
      <c r="I5" s="232" t="str">
        <f>IF(I6=""," ",IF(I6&gt;K6,"○",IF(I6&lt;K6,"×","△")))</f>
        <v>×</v>
      </c>
      <c r="J5" s="226"/>
      <c r="K5" s="223"/>
      <c r="L5" s="232" t="str">
        <f>IF(L6=""," ",IF(L6&gt;N6,"○",IF(L6&lt;N6,"×","△")))</f>
        <v>×</v>
      </c>
      <c r="M5" s="226"/>
      <c r="N5" s="223"/>
      <c r="O5" s="232" t="str">
        <f>IF(O6=""," ",IF(O6&gt;Q6,"○",IF(O6&lt;Q6,"×","△")))</f>
        <v>×</v>
      </c>
      <c r="P5" s="226"/>
      <c r="Q5" s="223"/>
      <c r="R5" s="222">
        <f>IF(F6&gt;H6,1,0)+IF(I6&gt;K6,1,0)+IF(L6&gt;N6,1,0)+IF(O6&gt;Q6,1,0)</f>
        <v>1</v>
      </c>
      <c r="S5" s="226" t="s">
        <v>130</v>
      </c>
      <c r="T5" s="226">
        <f>IF(F6+H6&gt;0,IF(F6=H6,1,0),0)+IF(I6+K6&gt;0,IF(I6=K6,1,0),0)+IF(L6+N6&gt;0,IF(L6=N6,1,0),0+IF(O6+Q6&gt;0,IF(O6=Q6,1,0),0))</f>
        <v>0</v>
      </c>
      <c r="U5" s="226" t="s">
        <v>130</v>
      </c>
      <c r="V5" s="223">
        <f>IF(F6&lt;H6,1,0)+IF(I6&lt;K6,1,0)+IF(L6&lt;N6,1,0)+IF(O6&lt;Q6,1,0)</f>
        <v>3</v>
      </c>
      <c r="W5" s="222">
        <f>R5*2+T5*1</f>
        <v>2</v>
      </c>
      <c r="X5" s="223"/>
      <c r="Y5" s="104" t="s">
        <v>139</v>
      </c>
      <c r="Z5" s="226">
        <f>F6+I6+L6+O6</f>
        <v>25</v>
      </c>
      <c r="AA5" s="223"/>
      <c r="AB5" s="227">
        <v>4</v>
      </c>
      <c r="AC5" s="228"/>
    </row>
    <row r="6" spans="1:29" ht="15" customHeight="1">
      <c r="A6" s="236"/>
      <c r="B6" s="238"/>
      <c r="C6" s="233"/>
      <c r="D6" s="233"/>
      <c r="E6" s="234"/>
      <c r="F6" s="105">
        <v>8</v>
      </c>
      <c r="G6" s="106" t="s">
        <v>140</v>
      </c>
      <c r="H6" s="107">
        <v>6</v>
      </c>
      <c r="I6" s="105">
        <v>7</v>
      </c>
      <c r="J6" s="106" t="s">
        <v>140</v>
      </c>
      <c r="K6" s="107">
        <v>9</v>
      </c>
      <c r="L6" s="105">
        <v>8</v>
      </c>
      <c r="M6" s="106" t="s">
        <v>140</v>
      </c>
      <c r="N6" s="107">
        <v>9</v>
      </c>
      <c r="O6" s="105">
        <v>2</v>
      </c>
      <c r="P6" s="106" t="s">
        <v>140</v>
      </c>
      <c r="Q6" s="107">
        <v>11</v>
      </c>
      <c r="R6" s="224"/>
      <c r="S6" s="231"/>
      <c r="T6" s="231"/>
      <c r="U6" s="231"/>
      <c r="V6" s="225"/>
      <c r="W6" s="224"/>
      <c r="X6" s="225"/>
      <c r="Y6" s="103" t="s">
        <v>141</v>
      </c>
      <c r="Z6" s="231">
        <f>H6+K6+N6+Q6</f>
        <v>35</v>
      </c>
      <c r="AA6" s="225"/>
      <c r="AB6" s="229"/>
      <c r="AC6" s="230"/>
    </row>
    <row r="7" spans="1:29" ht="15" customHeight="1">
      <c r="A7" s="235">
        <v>2</v>
      </c>
      <c r="B7" s="237" t="str">
        <f>'参加チーム名'!C5</f>
        <v>ＴＲＹ－ＰＡＣ</v>
      </c>
      <c r="C7" s="239" t="str">
        <f>IF(C8=""," ",IF(C8&gt;E8,"○",IF(C8&lt;E8,"×","△")))</f>
        <v>×</v>
      </c>
      <c r="D7" s="226"/>
      <c r="E7" s="223"/>
      <c r="F7" s="233"/>
      <c r="G7" s="233"/>
      <c r="H7" s="234"/>
      <c r="I7" s="232" t="str">
        <f>IF(I8=""," ",IF(I8&gt;K8,"○",IF(I8&lt;K8,"×","△")))</f>
        <v>×</v>
      </c>
      <c r="J7" s="226"/>
      <c r="K7" s="223"/>
      <c r="L7" s="232" t="str">
        <f>IF(L8=""," ",IF(L8&gt;N8,"○",IF(L8&lt;N8,"×","△")))</f>
        <v>○</v>
      </c>
      <c r="M7" s="226"/>
      <c r="N7" s="223"/>
      <c r="O7" s="232" t="str">
        <f>IF(O8=""," ",IF(O8&gt;Q8,"○",IF(O8&lt;Q8,"×","△")))</f>
        <v>×</v>
      </c>
      <c r="P7" s="226"/>
      <c r="Q7" s="223"/>
      <c r="R7" s="222">
        <f>IF(C8&gt;E8,1,0)+IF(I8&gt;K8,1,0)+IF(L8&gt;N8,1,0)+IF(O8&gt;Q8,1,0)</f>
        <v>1</v>
      </c>
      <c r="S7" s="226" t="s">
        <v>130</v>
      </c>
      <c r="T7" s="226">
        <f>IF(C8+E8&gt;0,IF(C8=E8,1,0),0)+IF(I8+K8&gt;0,IF(I8=K8,1,0),0)+IF(L8+N8&gt;0,IF(L8=N8,1,0),0+IF(O8+Q8&gt;0,IF(O8=Q8,1,0),0))</f>
        <v>0</v>
      </c>
      <c r="U7" s="226" t="s">
        <v>130</v>
      </c>
      <c r="V7" s="223">
        <f>IF(C8&lt;E8,1,0)+IF(I8&lt;K8,1,0)+IF(L8&lt;N8,1,0)+IF(O8&lt;Q8,1,0)</f>
        <v>3</v>
      </c>
      <c r="W7" s="240">
        <f>R7*2+T7*1</f>
        <v>2</v>
      </c>
      <c r="X7" s="241"/>
      <c r="Y7" s="104" t="s">
        <v>139</v>
      </c>
      <c r="Z7" s="226">
        <f>C8+I8+L8+O8</f>
        <v>22</v>
      </c>
      <c r="AA7" s="223"/>
      <c r="AB7" s="227">
        <v>5</v>
      </c>
      <c r="AC7" s="228"/>
    </row>
    <row r="8" spans="1:29" ht="15" customHeight="1">
      <c r="A8" s="236"/>
      <c r="B8" s="238"/>
      <c r="C8" s="108">
        <f>H6</f>
        <v>6</v>
      </c>
      <c r="D8" s="108" t="s">
        <v>140</v>
      </c>
      <c r="E8" s="109">
        <f>F6</f>
        <v>8</v>
      </c>
      <c r="F8" s="233"/>
      <c r="G8" s="233"/>
      <c r="H8" s="234"/>
      <c r="I8" s="105">
        <v>7</v>
      </c>
      <c r="J8" s="106" t="s">
        <v>140</v>
      </c>
      <c r="K8" s="107">
        <v>8</v>
      </c>
      <c r="L8" s="105">
        <v>7</v>
      </c>
      <c r="M8" s="106" t="s">
        <v>140</v>
      </c>
      <c r="N8" s="107">
        <v>6</v>
      </c>
      <c r="O8" s="105">
        <v>2</v>
      </c>
      <c r="P8" s="106" t="s">
        <v>140</v>
      </c>
      <c r="Q8" s="107">
        <v>10</v>
      </c>
      <c r="R8" s="224"/>
      <c r="S8" s="231"/>
      <c r="T8" s="231"/>
      <c r="U8" s="231"/>
      <c r="V8" s="225"/>
      <c r="W8" s="242"/>
      <c r="X8" s="243"/>
      <c r="Y8" s="103" t="s">
        <v>141</v>
      </c>
      <c r="Z8" s="231">
        <f>E8+K8+N8+Q8</f>
        <v>32</v>
      </c>
      <c r="AA8" s="225"/>
      <c r="AB8" s="229"/>
      <c r="AC8" s="230"/>
    </row>
    <row r="9" spans="1:29" ht="15" customHeight="1">
      <c r="A9" s="235">
        <v>3</v>
      </c>
      <c r="B9" s="237" t="str">
        <f>'参加チーム名'!C6</f>
        <v>アルバルクキッズ</v>
      </c>
      <c r="C9" s="239" t="str">
        <f>IF(C10=""," ",IF(C10&gt;E10,"○",IF(C10&lt;E10,"×","△")))</f>
        <v>○</v>
      </c>
      <c r="D9" s="226"/>
      <c r="E9" s="223"/>
      <c r="F9" s="239" t="str">
        <f>IF(F10=""," ",IF(F10&gt;H10,"○",IF(F10&lt;H10,"×","△")))</f>
        <v>○</v>
      </c>
      <c r="G9" s="226"/>
      <c r="H9" s="223"/>
      <c r="I9" s="233"/>
      <c r="J9" s="233"/>
      <c r="K9" s="234"/>
      <c r="L9" s="232" t="str">
        <f>IF(L10=""," ",IF(L10&gt;N10,"○",IF(L10&lt;N10,"×","△")))</f>
        <v>○</v>
      </c>
      <c r="M9" s="226"/>
      <c r="N9" s="223"/>
      <c r="O9" s="232" t="str">
        <f>IF(O10=""," ",IF(O10&gt;Q10,"○",IF(O10&lt;Q10,"×","△")))</f>
        <v>×</v>
      </c>
      <c r="P9" s="226"/>
      <c r="Q9" s="223"/>
      <c r="R9" s="222">
        <f>IF(C10&gt;E10,1,0)+IF(F10&gt;H10,1,0)+IF(L10&gt;N10,1,0)+IF(O10&gt;Q10,1,0)</f>
        <v>3</v>
      </c>
      <c r="S9" s="226" t="s">
        <v>130</v>
      </c>
      <c r="T9" s="226">
        <f>IF(C10+E10&gt;0,IF(C10=E10,1,0),0)+IF(F10+H10&gt;0,IF(F10=H10,1,0),0)+IF(L10+N10&gt;0,IF(L10=N10,1,0),0+IF(O10+Q10&gt;0,IF(O10=Q10,1,0),0))</f>
        <v>0</v>
      </c>
      <c r="U9" s="226" t="s">
        <v>130</v>
      </c>
      <c r="V9" s="223">
        <f>IF(C10&lt;E10,1,0)+IF(F10&lt;H10,1,0)+IF(L10&lt;N10,1,0)+IF(O10&lt;Q10,1,0)</f>
        <v>1</v>
      </c>
      <c r="W9" s="222">
        <f>R9*2+T9*1</f>
        <v>6</v>
      </c>
      <c r="X9" s="223"/>
      <c r="Y9" s="104" t="s">
        <v>139</v>
      </c>
      <c r="Z9" s="226">
        <f>C10+F10+L10+O10</f>
        <v>33</v>
      </c>
      <c r="AA9" s="223"/>
      <c r="AB9" s="227">
        <v>2</v>
      </c>
      <c r="AC9" s="228"/>
    </row>
    <row r="10" spans="1:29" ht="15" customHeight="1">
      <c r="A10" s="236"/>
      <c r="B10" s="238"/>
      <c r="C10" s="106">
        <f>K6</f>
        <v>9</v>
      </c>
      <c r="D10" s="106" t="s">
        <v>140</v>
      </c>
      <c r="E10" s="107">
        <f>I6</f>
        <v>7</v>
      </c>
      <c r="F10" s="108">
        <f>K8</f>
        <v>8</v>
      </c>
      <c r="G10" s="108" t="s">
        <v>140</v>
      </c>
      <c r="H10" s="109">
        <f>I8</f>
        <v>7</v>
      </c>
      <c r="I10" s="233"/>
      <c r="J10" s="233"/>
      <c r="K10" s="234"/>
      <c r="L10" s="105">
        <v>10</v>
      </c>
      <c r="M10" s="106" t="s">
        <v>140</v>
      </c>
      <c r="N10" s="107">
        <v>9</v>
      </c>
      <c r="O10" s="103">
        <v>6</v>
      </c>
      <c r="P10" s="106" t="s">
        <v>140</v>
      </c>
      <c r="Q10" s="118">
        <v>9</v>
      </c>
      <c r="R10" s="224"/>
      <c r="S10" s="231"/>
      <c r="T10" s="231"/>
      <c r="U10" s="231"/>
      <c r="V10" s="225"/>
      <c r="W10" s="224"/>
      <c r="X10" s="225"/>
      <c r="Y10" s="103" t="s">
        <v>141</v>
      </c>
      <c r="Z10" s="231">
        <f>E10+H10+N10+Q10</f>
        <v>32</v>
      </c>
      <c r="AA10" s="225"/>
      <c r="AB10" s="229"/>
      <c r="AC10" s="230"/>
    </row>
    <row r="11" spans="1:29" ht="15" customHeight="1">
      <c r="A11" s="235">
        <v>4</v>
      </c>
      <c r="B11" s="237" t="str">
        <f>'参加チーム名'!C7</f>
        <v>ＷＡＮＯドリームズ</v>
      </c>
      <c r="C11" s="239" t="str">
        <f>IF(C12=""," ",IF(C12&gt;E12,"○",IF(C12&lt;E12,"×","△")))</f>
        <v>○</v>
      </c>
      <c r="D11" s="226"/>
      <c r="E11" s="223"/>
      <c r="F11" s="232" t="str">
        <f>IF(F12=""," ",IF(F12&gt;H12,"○",IF(F12&lt;H12,"×","△")))</f>
        <v>×</v>
      </c>
      <c r="G11" s="226"/>
      <c r="H11" s="223"/>
      <c r="I11" s="232" t="str">
        <f>IF(I12=""," ",IF(I12&gt;K12,"○",IF(I12&lt;K12,"×","△")))</f>
        <v>×</v>
      </c>
      <c r="J11" s="226"/>
      <c r="K11" s="223"/>
      <c r="L11" s="233"/>
      <c r="M11" s="233"/>
      <c r="N11" s="234"/>
      <c r="O11" s="232" t="str">
        <f>IF(O12=""," ",IF(O12&gt;Q12,"○",IF(O12&lt;Q12,"×","△")))</f>
        <v>×</v>
      </c>
      <c r="P11" s="226"/>
      <c r="Q11" s="223"/>
      <c r="R11" s="222">
        <f>IF(C12&gt;E12,1,0)+IF(F12&gt;H12,1,0)+IF(I12&gt;K12,1,0)+IF(O12&gt;Q12,1,0)</f>
        <v>1</v>
      </c>
      <c r="S11" s="226" t="s">
        <v>130</v>
      </c>
      <c r="T11" s="226">
        <f>IF(C12+E12&gt;0,IF(C12=E12,1,0),0)+IF(F12+H12&gt;0,IF(F12=H12,1,0),0)+IF(I12+K12&gt;0,IF(I12=K12,1,0),0+IF(O12+Q12&gt;0,IF(O12=Q12,1,0),0))</f>
        <v>0</v>
      </c>
      <c r="U11" s="226" t="s">
        <v>130</v>
      </c>
      <c r="V11" s="223">
        <f>IF(C12&lt;E12,1,0)+IF(F12&lt;H12,1,0)+IF(I12&lt;K12,1,0)+IF(O12&lt;Q12,1,0)</f>
        <v>3</v>
      </c>
      <c r="W11" s="222">
        <f>R11*2+T11*1</f>
        <v>2</v>
      </c>
      <c r="X11" s="223"/>
      <c r="Y11" s="104" t="s">
        <v>139</v>
      </c>
      <c r="Z11" s="226">
        <f>C12+F12+I12+O12</f>
        <v>31</v>
      </c>
      <c r="AA11" s="223"/>
      <c r="AB11" s="227">
        <v>3</v>
      </c>
      <c r="AC11" s="228"/>
    </row>
    <row r="12" spans="1:29" ht="15" customHeight="1">
      <c r="A12" s="236"/>
      <c r="B12" s="238"/>
      <c r="C12" s="106">
        <f>N6</f>
        <v>9</v>
      </c>
      <c r="D12" s="106" t="s">
        <v>140</v>
      </c>
      <c r="E12" s="107">
        <f>L6</f>
        <v>8</v>
      </c>
      <c r="F12" s="105">
        <f>N8</f>
        <v>6</v>
      </c>
      <c r="G12" s="106" t="s">
        <v>140</v>
      </c>
      <c r="H12" s="107">
        <f>L8</f>
        <v>7</v>
      </c>
      <c r="I12" s="105">
        <f>N10</f>
        <v>9</v>
      </c>
      <c r="J12" s="106" t="s">
        <v>140</v>
      </c>
      <c r="K12" s="107">
        <f>L10</f>
        <v>10</v>
      </c>
      <c r="L12" s="233"/>
      <c r="M12" s="233"/>
      <c r="N12" s="234"/>
      <c r="O12" s="103">
        <v>7</v>
      </c>
      <c r="P12" s="106" t="s">
        <v>140</v>
      </c>
      <c r="Q12" s="118">
        <v>9</v>
      </c>
      <c r="R12" s="224"/>
      <c r="S12" s="231"/>
      <c r="T12" s="231"/>
      <c r="U12" s="231"/>
      <c r="V12" s="225"/>
      <c r="W12" s="224"/>
      <c r="X12" s="225"/>
      <c r="Y12" s="103" t="s">
        <v>141</v>
      </c>
      <c r="Z12" s="231">
        <f>E12+H12+K12+Q12</f>
        <v>34</v>
      </c>
      <c r="AA12" s="225"/>
      <c r="AB12" s="229"/>
      <c r="AC12" s="230"/>
    </row>
    <row r="13" spans="1:29" ht="15" customHeight="1">
      <c r="A13" s="235">
        <v>5</v>
      </c>
      <c r="B13" s="237" t="str">
        <f>'参加チーム名'!C8</f>
        <v>鹿島ドッジファイターズ</v>
      </c>
      <c r="C13" s="239" t="str">
        <f>IF(C14=""," ",IF(C14&gt;E14,"○",IF(C14&lt;E14,"×","△")))</f>
        <v>○</v>
      </c>
      <c r="D13" s="226"/>
      <c r="E13" s="223"/>
      <c r="F13" s="232" t="str">
        <f>IF(F14=""," ",IF(F14&gt;H14,"○",IF(F14&lt;H14,"×","△")))</f>
        <v>○</v>
      </c>
      <c r="G13" s="226"/>
      <c r="H13" s="223"/>
      <c r="I13" s="232" t="str">
        <f>IF(I14=""," ",IF(I14&gt;K14,"○",IF(I14&lt;K14,"×","△")))</f>
        <v>○</v>
      </c>
      <c r="J13" s="226"/>
      <c r="K13" s="223"/>
      <c r="L13" s="232" t="str">
        <f>IF(L14=""," ",IF(L14&gt;N14,"○",IF(L14&lt;N14,"×","△")))</f>
        <v>○</v>
      </c>
      <c r="M13" s="226"/>
      <c r="N13" s="223"/>
      <c r="O13" s="233"/>
      <c r="P13" s="233"/>
      <c r="Q13" s="234"/>
      <c r="R13" s="222">
        <f>IF(C14&gt;E14,1,0)+IF(F14&gt;H14,1,0)+IF(I14&gt;K14,1,0)+IF(L14&gt;N14,1,0)</f>
        <v>4</v>
      </c>
      <c r="S13" s="226" t="s">
        <v>130</v>
      </c>
      <c r="T13" s="226">
        <f>IF(C14+E14&gt;0,IF(C14=E14,1,0),0)+IF(F14+H14&gt;0,IF(F14=H14,1,0),0)+IF(I14+K14&gt;0,IF(I14=K14,1,0),0+IF(L14+N14&gt;0,IF(L14=N14,1,0),0))</f>
        <v>0</v>
      </c>
      <c r="U13" s="226" t="s">
        <v>130</v>
      </c>
      <c r="V13" s="223">
        <f>IF(C14&lt;E14,1,0)+IF(F14&lt;H14,1,0)+IF(I14&lt;K14,1,0)+IF(L14&lt;N14,1,0)</f>
        <v>0</v>
      </c>
      <c r="W13" s="222">
        <f>R13*2+T13*1</f>
        <v>8</v>
      </c>
      <c r="X13" s="223"/>
      <c r="Y13" s="104" t="s">
        <v>139</v>
      </c>
      <c r="Z13" s="226">
        <f>C14+F14+I14+L14</f>
        <v>39</v>
      </c>
      <c r="AA13" s="223"/>
      <c r="AB13" s="227">
        <v>1</v>
      </c>
      <c r="AC13" s="228"/>
    </row>
    <row r="14" spans="1:29" ht="15" customHeight="1">
      <c r="A14" s="236"/>
      <c r="B14" s="238"/>
      <c r="C14" s="106">
        <f>Q6</f>
        <v>11</v>
      </c>
      <c r="D14" s="106" t="s">
        <v>140</v>
      </c>
      <c r="E14" s="107">
        <f>O6</f>
        <v>2</v>
      </c>
      <c r="F14" s="105">
        <f>Q8</f>
        <v>10</v>
      </c>
      <c r="G14" s="106" t="s">
        <v>140</v>
      </c>
      <c r="H14" s="107">
        <f>O8</f>
        <v>2</v>
      </c>
      <c r="I14" s="105">
        <f>Q10</f>
        <v>9</v>
      </c>
      <c r="J14" s="106" t="s">
        <v>140</v>
      </c>
      <c r="K14" s="107">
        <f>O10</f>
        <v>6</v>
      </c>
      <c r="L14" s="105">
        <f>Q12</f>
        <v>9</v>
      </c>
      <c r="M14" s="106" t="s">
        <v>140</v>
      </c>
      <c r="N14" s="107">
        <f>O12</f>
        <v>7</v>
      </c>
      <c r="O14" s="233"/>
      <c r="P14" s="233"/>
      <c r="Q14" s="234"/>
      <c r="R14" s="224"/>
      <c r="S14" s="231"/>
      <c r="T14" s="231"/>
      <c r="U14" s="231"/>
      <c r="V14" s="225"/>
      <c r="W14" s="224"/>
      <c r="X14" s="225"/>
      <c r="Y14" s="103" t="s">
        <v>141</v>
      </c>
      <c r="Z14" s="231">
        <f>E14+H14+K14+N14</f>
        <v>17</v>
      </c>
      <c r="AA14" s="225"/>
      <c r="AB14" s="229"/>
      <c r="AC14" s="230"/>
    </row>
    <row r="16" spans="1:29" ht="15" customHeight="1">
      <c r="A16" s="101" t="s">
        <v>103</v>
      </c>
      <c r="B16" s="102"/>
      <c r="C16" s="244">
        <f>+A17</f>
        <v>6</v>
      </c>
      <c r="D16" s="245"/>
      <c r="E16" s="246"/>
      <c r="F16" s="244">
        <f>+A19</f>
        <v>7</v>
      </c>
      <c r="G16" s="245"/>
      <c r="H16" s="246"/>
      <c r="I16" s="244">
        <f>+A21</f>
        <v>8</v>
      </c>
      <c r="J16" s="245"/>
      <c r="K16" s="246"/>
      <c r="L16" s="244">
        <f>+A23</f>
        <v>9</v>
      </c>
      <c r="M16" s="245"/>
      <c r="N16" s="246"/>
      <c r="O16" s="244">
        <f>+A25</f>
        <v>10</v>
      </c>
      <c r="P16" s="245"/>
      <c r="Q16" s="246"/>
      <c r="R16" s="37" t="s">
        <v>131</v>
      </c>
      <c r="S16" s="38" t="s">
        <v>132</v>
      </c>
      <c r="T16" s="38" t="s">
        <v>133</v>
      </c>
      <c r="U16" s="38" t="s">
        <v>134</v>
      </c>
      <c r="V16" s="39" t="s">
        <v>135</v>
      </c>
      <c r="W16" s="244" t="s">
        <v>136</v>
      </c>
      <c r="X16" s="246"/>
      <c r="Y16" s="244" t="s">
        <v>137</v>
      </c>
      <c r="Z16" s="245"/>
      <c r="AA16" s="246"/>
      <c r="AB16" s="244" t="s">
        <v>138</v>
      </c>
      <c r="AC16" s="246"/>
    </row>
    <row r="17" spans="1:29" ht="15" customHeight="1">
      <c r="A17" s="235">
        <v>6</v>
      </c>
      <c r="B17" s="237" t="str">
        <f>'参加チーム名'!C9</f>
        <v>台原アタッカーズ</v>
      </c>
      <c r="C17" s="233"/>
      <c r="D17" s="233"/>
      <c r="E17" s="234"/>
      <c r="F17" s="232" t="str">
        <f>IF(F18=""," ",IF(F18&gt;H18,"○",IF(F18&lt;H18,"×","△")))</f>
        <v>×</v>
      </c>
      <c r="G17" s="226"/>
      <c r="H17" s="223"/>
      <c r="I17" s="232" t="str">
        <f>IF(I18=""," ",IF(I18&gt;K18,"○",IF(I18&lt;K18,"×","△")))</f>
        <v>×</v>
      </c>
      <c r="J17" s="226"/>
      <c r="K17" s="223"/>
      <c r="L17" s="232" t="str">
        <f>IF(L18=""," ",IF(L18&gt;N18,"○",IF(L18&lt;N18,"×","△")))</f>
        <v>×</v>
      </c>
      <c r="M17" s="226"/>
      <c r="N17" s="223"/>
      <c r="O17" s="232" t="str">
        <f>IF(O18=""," ",IF(O18&gt;Q18,"○",IF(O18&lt;Q18,"×","△")))</f>
        <v>×</v>
      </c>
      <c r="P17" s="226"/>
      <c r="Q17" s="223"/>
      <c r="R17" s="222">
        <f>IF(F18&gt;H18,1,0)+IF(I18&gt;K18,1,0)+IF(L18&gt;N18,1,0)+IF(O18&gt;Q18,1,0)</f>
        <v>0</v>
      </c>
      <c r="S17" s="226" t="s">
        <v>130</v>
      </c>
      <c r="T17" s="226">
        <f>IF(F18+H18&gt;0,IF(F18=H18,1,0),0)+IF(I18+K18&gt;0,IF(I18=K18,1,0),0)+IF(L18+N18&gt;0,IF(L18=N18,1,0),0+IF(O18+Q18&gt;0,IF(O18=Q18,1,0),0))</f>
        <v>0</v>
      </c>
      <c r="U17" s="226" t="s">
        <v>130</v>
      </c>
      <c r="V17" s="223">
        <f>IF(F18&lt;H18,1,0)+IF(I18&lt;K18,1,0)+IF(L18&lt;N18,1,0)+IF(O18&lt;Q18,1,0)</f>
        <v>4</v>
      </c>
      <c r="W17" s="222">
        <f>R17*2+T17*1</f>
        <v>0</v>
      </c>
      <c r="X17" s="223"/>
      <c r="Y17" s="104" t="s">
        <v>139</v>
      </c>
      <c r="Z17" s="226">
        <f>F18+I18+L18+O18</f>
        <v>3</v>
      </c>
      <c r="AA17" s="223"/>
      <c r="AB17" s="227">
        <v>5</v>
      </c>
      <c r="AC17" s="228"/>
    </row>
    <row r="18" spans="1:29" ht="15" customHeight="1">
      <c r="A18" s="236"/>
      <c r="B18" s="238"/>
      <c r="C18" s="233"/>
      <c r="D18" s="233"/>
      <c r="E18" s="234"/>
      <c r="F18" s="105">
        <v>0</v>
      </c>
      <c r="G18" s="106" t="s">
        <v>140</v>
      </c>
      <c r="H18" s="107">
        <v>11</v>
      </c>
      <c r="I18" s="105">
        <v>3</v>
      </c>
      <c r="J18" s="106" t="s">
        <v>140</v>
      </c>
      <c r="K18" s="107">
        <v>9</v>
      </c>
      <c r="L18" s="105">
        <v>0</v>
      </c>
      <c r="M18" s="106" t="s">
        <v>140</v>
      </c>
      <c r="N18" s="107">
        <v>12</v>
      </c>
      <c r="O18" s="105">
        <v>0</v>
      </c>
      <c r="P18" s="106" t="s">
        <v>140</v>
      </c>
      <c r="Q18" s="107">
        <v>12</v>
      </c>
      <c r="R18" s="224"/>
      <c r="S18" s="231"/>
      <c r="T18" s="231"/>
      <c r="U18" s="231"/>
      <c r="V18" s="225"/>
      <c r="W18" s="224"/>
      <c r="X18" s="225"/>
      <c r="Y18" s="103" t="s">
        <v>141</v>
      </c>
      <c r="Z18" s="231">
        <f>H18+K18+N18+Q18</f>
        <v>44</v>
      </c>
      <c r="AA18" s="225"/>
      <c r="AB18" s="229"/>
      <c r="AC18" s="230"/>
    </row>
    <row r="19" spans="1:29" ht="15" customHeight="1">
      <c r="A19" s="235">
        <v>7</v>
      </c>
      <c r="B19" s="237" t="str">
        <f>'参加チーム名'!C10</f>
        <v>岩沼西ファイターズ</v>
      </c>
      <c r="C19" s="239" t="str">
        <f>IF(C20=""," ",IF(C20&gt;E20,"○",IF(C20&lt;E20,"×","△")))</f>
        <v>○</v>
      </c>
      <c r="D19" s="226"/>
      <c r="E19" s="223"/>
      <c r="F19" s="233"/>
      <c r="G19" s="233"/>
      <c r="H19" s="234"/>
      <c r="I19" s="232" t="str">
        <f>IF(I20=""," ",IF(I20&gt;K20,"○",IF(I20&lt;K20,"×","△")))</f>
        <v>×</v>
      </c>
      <c r="J19" s="226"/>
      <c r="K19" s="223"/>
      <c r="L19" s="232" t="str">
        <f>IF(L20=""," ",IF(L20&gt;N20,"○",IF(L20&lt;N20,"×","△")))</f>
        <v>△</v>
      </c>
      <c r="M19" s="226"/>
      <c r="N19" s="223"/>
      <c r="O19" s="232" t="str">
        <f>IF(O20=""," ",IF(O20&gt;Q20,"○",IF(O20&lt;Q20,"×","△")))</f>
        <v>×</v>
      </c>
      <c r="P19" s="226"/>
      <c r="Q19" s="223"/>
      <c r="R19" s="222">
        <f>IF(C20&gt;E20,1,0)+IF(I20&gt;K20,1,0)+IF(L20&gt;N20,1,0)+IF(O20&gt;Q20,1,0)</f>
        <v>1</v>
      </c>
      <c r="S19" s="226" t="s">
        <v>130</v>
      </c>
      <c r="T19" s="226">
        <f>IF(C20+E20&gt;0,IF(C20=E20,1,0),0)+IF(I20+K20&gt;0,IF(I20=K20,1,0),0)+IF(L20+N20&gt;0,IF(L20=N20,1,0),0+IF(O20+Q20&gt;0,IF(O20=Q20,1,0),0))</f>
        <v>1</v>
      </c>
      <c r="U19" s="226" t="s">
        <v>130</v>
      </c>
      <c r="V19" s="223">
        <f>IF(C20&lt;E20,1,0)+IF(I20&lt;K20,1,0)+IF(L20&lt;N20,1,0)+IF(O20&lt;Q20,1,0)</f>
        <v>2</v>
      </c>
      <c r="W19" s="240">
        <f>R19*2+T19*1</f>
        <v>3</v>
      </c>
      <c r="X19" s="241"/>
      <c r="Y19" s="104" t="s">
        <v>139</v>
      </c>
      <c r="Z19" s="226">
        <f>C20+I20+L20+O20</f>
        <v>33</v>
      </c>
      <c r="AA19" s="223"/>
      <c r="AB19" s="227">
        <v>4</v>
      </c>
      <c r="AC19" s="228"/>
    </row>
    <row r="20" spans="1:29" ht="15" customHeight="1">
      <c r="A20" s="236"/>
      <c r="B20" s="238"/>
      <c r="C20" s="108">
        <f>H18</f>
        <v>11</v>
      </c>
      <c r="D20" s="108" t="s">
        <v>140</v>
      </c>
      <c r="E20" s="109">
        <f>F18</f>
        <v>0</v>
      </c>
      <c r="F20" s="233"/>
      <c r="G20" s="233"/>
      <c r="H20" s="234"/>
      <c r="I20" s="105">
        <v>7</v>
      </c>
      <c r="J20" s="106" t="s">
        <v>140</v>
      </c>
      <c r="K20" s="107">
        <v>10</v>
      </c>
      <c r="L20" s="105">
        <v>7</v>
      </c>
      <c r="M20" s="106" t="s">
        <v>140</v>
      </c>
      <c r="N20" s="107">
        <v>7</v>
      </c>
      <c r="O20" s="105">
        <v>8</v>
      </c>
      <c r="P20" s="106" t="s">
        <v>140</v>
      </c>
      <c r="Q20" s="107">
        <v>9</v>
      </c>
      <c r="R20" s="224"/>
      <c r="S20" s="231"/>
      <c r="T20" s="231"/>
      <c r="U20" s="231"/>
      <c r="V20" s="225"/>
      <c r="W20" s="242"/>
      <c r="X20" s="243"/>
      <c r="Y20" s="103" t="s">
        <v>141</v>
      </c>
      <c r="Z20" s="231">
        <f>E20+K20+N20+Q20</f>
        <v>26</v>
      </c>
      <c r="AA20" s="225"/>
      <c r="AB20" s="229"/>
      <c r="AC20" s="230"/>
    </row>
    <row r="21" spans="1:29" ht="15" customHeight="1">
      <c r="A21" s="235">
        <v>8</v>
      </c>
      <c r="B21" s="237" t="str">
        <f>'参加チーム名'!C11</f>
        <v>高松　Ｄ．Ｂ．Ｃ</v>
      </c>
      <c r="C21" s="239" t="str">
        <f>IF(C22=""," ",IF(C22&gt;E22,"○",IF(C22&lt;E22,"×","△")))</f>
        <v>○</v>
      </c>
      <c r="D21" s="226"/>
      <c r="E21" s="223"/>
      <c r="F21" s="239" t="str">
        <f>IF(F22=""," ",IF(F22&gt;H22,"○",IF(F22&lt;H22,"×","△")))</f>
        <v>○</v>
      </c>
      <c r="G21" s="226"/>
      <c r="H21" s="223"/>
      <c r="I21" s="233"/>
      <c r="J21" s="233"/>
      <c r="K21" s="234"/>
      <c r="L21" s="232" t="str">
        <f>IF(L22=""," ",IF(L22&gt;N22,"○",IF(L22&lt;N22,"×","△")))</f>
        <v>○</v>
      </c>
      <c r="M21" s="226"/>
      <c r="N21" s="223"/>
      <c r="O21" s="232" t="str">
        <f>IF(O22=""," ",IF(O22&gt;Q22,"○",IF(O22&lt;Q22,"×","△")))</f>
        <v>×</v>
      </c>
      <c r="P21" s="226"/>
      <c r="Q21" s="223"/>
      <c r="R21" s="222">
        <f>IF(C22&gt;E22,1,0)+IF(F22&gt;H22,1,0)+IF(L22&gt;N22,1,0)+IF(O22&gt;Q22,1,0)</f>
        <v>3</v>
      </c>
      <c r="S21" s="226" t="s">
        <v>130</v>
      </c>
      <c r="T21" s="226">
        <f>IF(C22+E22&gt;0,IF(C22=E22,1,0),0)+IF(F22+H22&gt;0,IF(F22=H22,1,0),0)+IF(L22+N22&gt;0,IF(L22=N22,1,0),0+IF(O22+Q22&gt;0,IF(O22=Q22,1,0),0))</f>
        <v>0</v>
      </c>
      <c r="U21" s="226" t="s">
        <v>130</v>
      </c>
      <c r="V21" s="223">
        <f>IF(C22&lt;E22,1,0)+IF(F22&lt;H22,1,0)+IF(L22&lt;N22,1,0)+IF(O22&lt;Q22,1,0)</f>
        <v>1</v>
      </c>
      <c r="W21" s="222">
        <f>R21*2+T21*1</f>
        <v>6</v>
      </c>
      <c r="X21" s="223"/>
      <c r="Y21" s="104" t="s">
        <v>139</v>
      </c>
      <c r="Z21" s="226">
        <f>C22+F22+L22+O22</f>
        <v>34</v>
      </c>
      <c r="AA21" s="223"/>
      <c r="AB21" s="227">
        <v>2</v>
      </c>
      <c r="AC21" s="228"/>
    </row>
    <row r="22" spans="1:29" ht="15" customHeight="1">
      <c r="A22" s="236"/>
      <c r="B22" s="238"/>
      <c r="C22" s="106">
        <f>K18</f>
        <v>9</v>
      </c>
      <c r="D22" s="106" t="s">
        <v>140</v>
      </c>
      <c r="E22" s="107">
        <f>I18</f>
        <v>3</v>
      </c>
      <c r="F22" s="108">
        <f>K20</f>
        <v>10</v>
      </c>
      <c r="G22" s="108" t="s">
        <v>140</v>
      </c>
      <c r="H22" s="109">
        <f>I20</f>
        <v>7</v>
      </c>
      <c r="I22" s="233"/>
      <c r="J22" s="233"/>
      <c r="K22" s="234"/>
      <c r="L22" s="105">
        <v>10</v>
      </c>
      <c r="M22" s="106" t="s">
        <v>140</v>
      </c>
      <c r="N22" s="107">
        <v>7</v>
      </c>
      <c r="O22" s="103">
        <v>5</v>
      </c>
      <c r="P22" s="106" t="s">
        <v>140</v>
      </c>
      <c r="Q22" s="118">
        <v>10</v>
      </c>
      <c r="R22" s="224"/>
      <c r="S22" s="231"/>
      <c r="T22" s="231"/>
      <c r="U22" s="231"/>
      <c r="V22" s="225"/>
      <c r="W22" s="224"/>
      <c r="X22" s="225"/>
      <c r="Y22" s="103" t="s">
        <v>141</v>
      </c>
      <c r="Z22" s="231">
        <f>E22+H22+N22+Q22</f>
        <v>27</v>
      </c>
      <c r="AA22" s="225"/>
      <c r="AB22" s="229"/>
      <c r="AC22" s="230"/>
    </row>
    <row r="23" spans="1:29" ht="15" customHeight="1">
      <c r="A23" s="235">
        <v>9</v>
      </c>
      <c r="B23" s="237" t="str">
        <f>'参加チーム名'!C12</f>
        <v>鳥川ライジングファルコン</v>
      </c>
      <c r="C23" s="239" t="str">
        <f>IF(C24=""," ",IF(C24&gt;E24,"○",IF(C24&lt;E24,"×","△")))</f>
        <v>○</v>
      </c>
      <c r="D23" s="226"/>
      <c r="E23" s="223"/>
      <c r="F23" s="232" t="str">
        <f>IF(F24=""," ",IF(F24&gt;H24,"○",IF(F24&lt;H24,"×","△")))</f>
        <v>△</v>
      </c>
      <c r="G23" s="226"/>
      <c r="H23" s="223"/>
      <c r="I23" s="232" t="str">
        <f>IF(I24=""," ",IF(I24&gt;K24,"○",IF(I24&lt;K24,"×","△")))</f>
        <v>×</v>
      </c>
      <c r="J23" s="226"/>
      <c r="K23" s="223"/>
      <c r="L23" s="233"/>
      <c r="M23" s="233"/>
      <c r="N23" s="234"/>
      <c r="O23" s="232" t="str">
        <f>IF(O24=""," ",IF(O24&gt;Q24,"○",IF(O24&lt;Q24,"×","△")))</f>
        <v>×</v>
      </c>
      <c r="P23" s="226"/>
      <c r="Q23" s="223"/>
      <c r="R23" s="222">
        <f>IF(C24&gt;E24,1,0)+IF(F24&gt;H24,1,0)+IF(I24&gt;K24,1,0)+IF(O24&gt;Q24,1,0)</f>
        <v>1</v>
      </c>
      <c r="S23" s="226" t="s">
        <v>130</v>
      </c>
      <c r="T23" s="226">
        <f>IF(C24+E24&gt;0,IF(C24=E24,1,0),0)+IF(F24+H24&gt;0,IF(F24=H24,1,0),0)+IF(I24+K24&gt;0,IF(I24=K24,1,0),0+IF(O24+Q24&gt;0,IF(O24=Q24,1,0),0))</f>
        <v>1</v>
      </c>
      <c r="U23" s="226" t="s">
        <v>130</v>
      </c>
      <c r="V23" s="223">
        <f>IF(C24&lt;E24,1,0)+IF(F24&lt;H24,1,0)+IF(I24&lt;K24,1,0)+IF(O24&lt;Q24,1,0)</f>
        <v>2</v>
      </c>
      <c r="W23" s="222">
        <f>R23*2+T23*1</f>
        <v>3</v>
      </c>
      <c r="X23" s="223"/>
      <c r="Y23" s="104" t="s">
        <v>139</v>
      </c>
      <c r="Z23" s="226">
        <f>C24+F24+I24+O24</f>
        <v>34</v>
      </c>
      <c r="AA23" s="223"/>
      <c r="AB23" s="227">
        <v>3</v>
      </c>
      <c r="AC23" s="228"/>
    </row>
    <row r="24" spans="1:29" ht="15" customHeight="1">
      <c r="A24" s="236"/>
      <c r="B24" s="238"/>
      <c r="C24" s="106">
        <f>N18</f>
        <v>12</v>
      </c>
      <c r="D24" s="106" t="s">
        <v>140</v>
      </c>
      <c r="E24" s="107">
        <f>L18</f>
        <v>0</v>
      </c>
      <c r="F24" s="105">
        <f>N20</f>
        <v>7</v>
      </c>
      <c r="G24" s="106" t="s">
        <v>140</v>
      </c>
      <c r="H24" s="107">
        <f>L20</f>
        <v>7</v>
      </c>
      <c r="I24" s="105">
        <f>N22</f>
        <v>7</v>
      </c>
      <c r="J24" s="106" t="s">
        <v>140</v>
      </c>
      <c r="K24" s="107">
        <f>L22</f>
        <v>10</v>
      </c>
      <c r="L24" s="233"/>
      <c r="M24" s="233"/>
      <c r="N24" s="234"/>
      <c r="O24" s="103">
        <v>8</v>
      </c>
      <c r="P24" s="106" t="s">
        <v>140</v>
      </c>
      <c r="Q24" s="118">
        <v>9</v>
      </c>
      <c r="R24" s="224"/>
      <c r="S24" s="231"/>
      <c r="T24" s="231"/>
      <c r="U24" s="231"/>
      <c r="V24" s="225"/>
      <c r="W24" s="224"/>
      <c r="X24" s="225"/>
      <c r="Y24" s="103" t="s">
        <v>141</v>
      </c>
      <c r="Z24" s="231">
        <f>E24+H24+K24+Q24</f>
        <v>26</v>
      </c>
      <c r="AA24" s="225"/>
      <c r="AB24" s="229"/>
      <c r="AC24" s="230"/>
    </row>
    <row r="25" spans="1:29" ht="15" customHeight="1">
      <c r="A25" s="235">
        <v>10</v>
      </c>
      <c r="B25" s="237" t="str">
        <f>'参加チーム名'!C13</f>
        <v>土浦ラッキーズ</v>
      </c>
      <c r="C25" s="239" t="str">
        <f>IF(C26=""," ",IF(C26&gt;E26,"○",IF(C26&lt;E26,"×","△")))</f>
        <v>○</v>
      </c>
      <c r="D25" s="226"/>
      <c r="E25" s="223"/>
      <c r="F25" s="232" t="str">
        <f>IF(F26=""," ",IF(F26&gt;H26,"○",IF(F26&lt;H26,"×","△")))</f>
        <v>○</v>
      </c>
      <c r="G25" s="226"/>
      <c r="H25" s="223"/>
      <c r="I25" s="232" t="str">
        <f>IF(I26=""," ",IF(I26&gt;K26,"○",IF(I26&lt;K26,"×","△")))</f>
        <v>○</v>
      </c>
      <c r="J25" s="226"/>
      <c r="K25" s="223"/>
      <c r="L25" s="232" t="str">
        <f>IF(L26=""," ",IF(L26&gt;N26,"○",IF(L26&lt;N26,"×","△")))</f>
        <v>○</v>
      </c>
      <c r="M25" s="226"/>
      <c r="N25" s="223"/>
      <c r="O25" s="233"/>
      <c r="P25" s="233"/>
      <c r="Q25" s="234"/>
      <c r="R25" s="222">
        <f>IF(C26&gt;E26,1,0)+IF(F26&gt;H26,1,0)+IF(I26&gt;K26,1,0)+IF(L26&gt;N26,1,0)</f>
        <v>4</v>
      </c>
      <c r="S25" s="226" t="s">
        <v>130</v>
      </c>
      <c r="T25" s="226">
        <f>IF(C26+E26&gt;0,IF(C26=E26,1,0),0)+IF(F26+H26&gt;0,IF(F26=H26,1,0),0)+IF(I26+K26&gt;0,IF(I26=K26,1,0),0+IF(L26+N26&gt;0,IF(L26=N26,1,0),0))</f>
        <v>0</v>
      </c>
      <c r="U25" s="226" t="s">
        <v>130</v>
      </c>
      <c r="V25" s="223">
        <f>IF(C26&lt;E26,1,0)+IF(F26&lt;H26,1,0)+IF(I26&lt;K26,1,0)+IF(L26&lt;N26,1,0)</f>
        <v>0</v>
      </c>
      <c r="W25" s="222">
        <f>R25*2+T25*1</f>
        <v>8</v>
      </c>
      <c r="X25" s="223"/>
      <c r="Y25" s="104" t="s">
        <v>139</v>
      </c>
      <c r="Z25" s="226">
        <f>C26+F26+I26+L26</f>
        <v>40</v>
      </c>
      <c r="AA25" s="223"/>
      <c r="AB25" s="227">
        <v>1</v>
      </c>
      <c r="AC25" s="228"/>
    </row>
    <row r="26" spans="1:29" ht="15" customHeight="1">
      <c r="A26" s="236"/>
      <c r="B26" s="238"/>
      <c r="C26" s="106">
        <f>Q18</f>
        <v>12</v>
      </c>
      <c r="D26" s="106" t="s">
        <v>140</v>
      </c>
      <c r="E26" s="107">
        <f>O18</f>
        <v>0</v>
      </c>
      <c r="F26" s="105">
        <f>Q20</f>
        <v>9</v>
      </c>
      <c r="G26" s="106" t="s">
        <v>140</v>
      </c>
      <c r="H26" s="107">
        <f>O20</f>
        <v>8</v>
      </c>
      <c r="I26" s="105">
        <f>Q22</f>
        <v>10</v>
      </c>
      <c r="J26" s="106" t="s">
        <v>140</v>
      </c>
      <c r="K26" s="107">
        <f>O22</f>
        <v>5</v>
      </c>
      <c r="L26" s="105">
        <f>Q24</f>
        <v>9</v>
      </c>
      <c r="M26" s="106" t="s">
        <v>140</v>
      </c>
      <c r="N26" s="107">
        <f>O24</f>
        <v>8</v>
      </c>
      <c r="O26" s="233"/>
      <c r="P26" s="233"/>
      <c r="Q26" s="234"/>
      <c r="R26" s="224"/>
      <c r="S26" s="231"/>
      <c r="T26" s="231"/>
      <c r="U26" s="231"/>
      <c r="V26" s="225"/>
      <c r="W26" s="224"/>
      <c r="X26" s="225"/>
      <c r="Y26" s="103" t="s">
        <v>141</v>
      </c>
      <c r="Z26" s="231">
        <f>E26+H26+K26+N26</f>
        <v>21</v>
      </c>
      <c r="AA26" s="225"/>
      <c r="AB26" s="229"/>
      <c r="AC26" s="230"/>
    </row>
    <row r="28" spans="1:29" ht="15" customHeight="1">
      <c r="A28" s="101" t="s">
        <v>168</v>
      </c>
      <c r="B28" s="102"/>
      <c r="C28" s="244">
        <f>+A29</f>
        <v>11</v>
      </c>
      <c r="D28" s="245"/>
      <c r="E28" s="246"/>
      <c r="F28" s="244">
        <f>+A31</f>
        <v>12</v>
      </c>
      <c r="G28" s="245"/>
      <c r="H28" s="246"/>
      <c r="I28" s="244">
        <f>+A33</f>
        <v>13</v>
      </c>
      <c r="J28" s="245"/>
      <c r="K28" s="246"/>
      <c r="L28" s="244">
        <f>+A35</f>
        <v>14</v>
      </c>
      <c r="M28" s="245"/>
      <c r="N28" s="246"/>
      <c r="O28" s="244">
        <f>+A37</f>
        <v>15</v>
      </c>
      <c r="P28" s="245"/>
      <c r="Q28" s="246"/>
      <c r="R28" s="37" t="s">
        <v>131</v>
      </c>
      <c r="S28" s="38" t="s">
        <v>132</v>
      </c>
      <c r="T28" s="38" t="s">
        <v>133</v>
      </c>
      <c r="U28" s="38" t="s">
        <v>134</v>
      </c>
      <c r="V28" s="39" t="s">
        <v>135</v>
      </c>
      <c r="W28" s="244" t="s">
        <v>136</v>
      </c>
      <c r="X28" s="246"/>
      <c r="Y28" s="244" t="s">
        <v>137</v>
      </c>
      <c r="Z28" s="245"/>
      <c r="AA28" s="246"/>
      <c r="AB28" s="244" t="s">
        <v>138</v>
      </c>
      <c r="AC28" s="246"/>
    </row>
    <row r="29" spans="1:29" ht="15" customHeight="1">
      <c r="A29" s="235">
        <v>11</v>
      </c>
      <c r="B29" s="237" t="str">
        <f>'参加チーム名'!C14</f>
        <v>大衡ファイターズ</v>
      </c>
      <c r="C29" s="233"/>
      <c r="D29" s="233"/>
      <c r="E29" s="234"/>
      <c r="F29" s="232" t="str">
        <f>IF(F30=""," ",IF(F30&gt;H30,"○",IF(F30&lt;H30,"×","△")))</f>
        <v>○</v>
      </c>
      <c r="G29" s="226"/>
      <c r="H29" s="223"/>
      <c r="I29" s="232" t="str">
        <f>IF(I30=""," ",IF(I30&gt;K30,"○",IF(I30&lt;K30,"×","△")))</f>
        <v>○</v>
      </c>
      <c r="J29" s="226"/>
      <c r="K29" s="223"/>
      <c r="L29" s="232" t="str">
        <f>IF(L30=""," ",IF(L30&gt;N30,"○",IF(L30&lt;N30,"×","△")))</f>
        <v>○</v>
      </c>
      <c r="M29" s="226"/>
      <c r="N29" s="223"/>
      <c r="O29" s="232" t="str">
        <f>IF(O30=""," ",IF(O30&gt;Q30,"○",IF(O30&lt;Q30,"×","△")))</f>
        <v>×</v>
      </c>
      <c r="P29" s="226"/>
      <c r="Q29" s="223"/>
      <c r="R29" s="222">
        <f>IF(F30&gt;H30,1,0)+IF(I30&gt;K30,1,0)+IF(L30&gt;N30,1,0)+IF(O30&gt;Q30,1,0)</f>
        <v>3</v>
      </c>
      <c r="S29" s="226" t="s">
        <v>130</v>
      </c>
      <c r="T29" s="226">
        <f>IF(F30+H30&gt;0,IF(F30=H30,1,0),0)+IF(I30+K30&gt;0,IF(I30=K30,1,0),0)+IF(L30+N30&gt;0,IF(L30=N30,1,0),0+IF(O30+Q30&gt;0,IF(O30=Q30,1,0),0))</f>
        <v>0</v>
      </c>
      <c r="U29" s="226" t="s">
        <v>130</v>
      </c>
      <c r="V29" s="223">
        <f>IF(F30&lt;H30,1,0)+IF(I30&lt;K30,1,0)+IF(L30&lt;N30,1,0)+IF(O30&lt;Q30,1,0)</f>
        <v>1</v>
      </c>
      <c r="W29" s="222">
        <f>R29*2+T29*1</f>
        <v>6</v>
      </c>
      <c r="X29" s="223"/>
      <c r="Y29" s="104" t="s">
        <v>139</v>
      </c>
      <c r="Z29" s="226">
        <f>F30+I30+L30+O30</f>
        <v>33</v>
      </c>
      <c r="AA29" s="223"/>
      <c r="AB29" s="227">
        <v>2</v>
      </c>
      <c r="AC29" s="228"/>
    </row>
    <row r="30" spans="1:29" ht="15" customHeight="1">
      <c r="A30" s="236"/>
      <c r="B30" s="238"/>
      <c r="C30" s="233"/>
      <c r="D30" s="233"/>
      <c r="E30" s="234"/>
      <c r="F30" s="105">
        <v>9</v>
      </c>
      <c r="G30" s="106" t="s">
        <v>140</v>
      </c>
      <c r="H30" s="107">
        <v>4</v>
      </c>
      <c r="I30" s="105">
        <v>10</v>
      </c>
      <c r="J30" s="106" t="s">
        <v>140</v>
      </c>
      <c r="K30" s="107">
        <v>3</v>
      </c>
      <c r="L30" s="105">
        <v>11</v>
      </c>
      <c r="M30" s="106" t="s">
        <v>140</v>
      </c>
      <c r="N30" s="107">
        <v>2</v>
      </c>
      <c r="O30" s="105">
        <v>3</v>
      </c>
      <c r="P30" s="106" t="s">
        <v>140</v>
      </c>
      <c r="Q30" s="107">
        <v>10</v>
      </c>
      <c r="R30" s="224"/>
      <c r="S30" s="231"/>
      <c r="T30" s="231"/>
      <c r="U30" s="231"/>
      <c r="V30" s="225"/>
      <c r="W30" s="224"/>
      <c r="X30" s="225"/>
      <c r="Y30" s="103" t="s">
        <v>141</v>
      </c>
      <c r="Z30" s="231">
        <f>H30+K30+N30+Q30</f>
        <v>19</v>
      </c>
      <c r="AA30" s="225"/>
      <c r="AB30" s="229"/>
      <c r="AC30" s="230"/>
    </row>
    <row r="31" spans="1:29" ht="15" customHeight="1">
      <c r="A31" s="235">
        <v>12</v>
      </c>
      <c r="B31" s="237" t="str">
        <f>'参加チーム名'!C15</f>
        <v>荒町朝練ファイターズ　Ａ</v>
      </c>
      <c r="C31" s="239" t="str">
        <f>IF(C32=""," ",IF(C32&gt;E32,"○",IF(C32&lt;E32,"×","△")))</f>
        <v>×</v>
      </c>
      <c r="D31" s="226"/>
      <c r="E31" s="223"/>
      <c r="F31" s="233"/>
      <c r="G31" s="233"/>
      <c r="H31" s="234"/>
      <c r="I31" s="232" t="str">
        <f>IF(I32=""," ",IF(I32&gt;K32,"○",IF(I32&lt;K32,"×","△")))</f>
        <v>△</v>
      </c>
      <c r="J31" s="226"/>
      <c r="K31" s="223"/>
      <c r="L31" s="232" t="str">
        <f>IF(L32=""," ",IF(L32&gt;N32,"○",IF(L32&lt;N32,"×","△")))</f>
        <v>△</v>
      </c>
      <c r="M31" s="226"/>
      <c r="N31" s="223"/>
      <c r="O31" s="232" t="str">
        <f>IF(O32=""," ",IF(O32&gt;Q32,"○",IF(O32&lt;Q32,"×","△")))</f>
        <v>×</v>
      </c>
      <c r="P31" s="226"/>
      <c r="Q31" s="223"/>
      <c r="R31" s="222">
        <f>IF(C32&gt;E32,1,0)+IF(I32&gt;K32,1,0)+IF(L32&gt;N32,1,0)+IF(O32&gt;Q32,1,0)</f>
        <v>0</v>
      </c>
      <c r="S31" s="226" t="s">
        <v>130</v>
      </c>
      <c r="T31" s="226">
        <f>IF(C32+E32&gt;0,IF(C32=E32,1,0),0)+IF(I32+K32&gt;0,IF(I32=K32,1,0),0)+IF(L32+N32&gt;0,IF(L32=N32,1,0),0+IF(O32+Q32&gt;0,IF(O32=Q32,1,0),0))</f>
        <v>2</v>
      </c>
      <c r="U31" s="226" t="s">
        <v>130</v>
      </c>
      <c r="V31" s="223">
        <f>IF(C32&lt;E32,1,0)+IF(I32&lt;K32,1,0)+IF(L32&lt;N32,1,0)+IF(O32&lt;Q32,1,0)</f>
        <v>2</v>
      </c>
      <c r="W31" s="240">
        <f>R31*2+T31*1</f>
        <v>2</v>
      </c>
      <c r="X31" s="241"/>
      <c r="Y31" s="104" t="s">
        <v>139</v>
      </c>
      <c r="Z31" s="226">
        <f>C32+I32+L32+O32</f>
        <v>20</v>
      </c>
      <c r="AA31" s="223"/>
      <c r="AB31" s="227">
        <v>4</v>
      </c>
      <c r="AC31" s="228"/>
    </row>
    <row r="32" spans="1:29" ht="15" customHeight="1">
      <c r="A32" s="236"/>
      <c r="B32" s="238"/>
      <c r="C32" s="108">
        <f>H30</f>
        <v>4</v>
      </c>
      <c r="D32" s="108" t="s">
        <v>140</v>
      </c>
      <c r="E32" s="109">
        <f>F30</f>
        <v>9</v>
      </c>
      <c r="F32" s="233"/>
      <c r="G32" s="233"/>
      <c r="H32" s="234"/>
      <c r="I32" s="105">
        <v>7</v>
      </c>
      <c r="J32" s="106" t="s">
        <v>140</v>
      </c>
      <c r="K32" s="107">
        <v>7</v>
      </c>
      <c r="L32" s="105">
        <v>7</v>
      </c>
      <c r="M32" s="106" t="s">
        <v>140</v>
      </c>
      <c r="N32" s="107">
        <v>7</v>
      </c>
      <c r="O32" s="105">
        <v>2</v>
      </c>
      <c r="P32" s="106" t="s">
        <v>140</v>
      </c>
      <c r="Q32" s="107">
        <v>11</v>
      </c>
      <c r="R32" s="224"/>
      <c r="S32" s="231"/>
      <c r="T32" s="231"/>
      <c r="U32" s="231"/>
      <c r="V32" s="225"/>
      <c r="W32" s="242"/>
      <c r="X32" s="243"/>
      <c r="Y32" s="103" t="s">
        <v>141</v>
      </c>
      <c r="Z32" s="231">
        <f>E32+K32+N32+Q32</f>
        <v>34</v>
      </c>
      <c r="AA32" s="225"/>
      <c r="AB32" s="229"/>
      <c r="AC32" s="230"/>
    </row>
    <row r="33" spans="1:29" ht="15" customHeight="1">
      <c r="A33" s="235">
        <v>13</v>
      </c>
      <c r="B33" s="237" t="str">
        <f>'参加チーム名'!C16</f>
        <v>松陵ヤンキーズ</v>
      </c>
      <c r="C33" s="239" t="str">
        <f>IF(C34=""," ",IF(C34&gt;E34,"○",IF(C34&lt;E34,"×","△")))</f>
        <v>×</v>
      </c>
      <c r="D33" s="226"/>
      <c r="E33" s="223"/>
      <c r="F33" s="239" t="str">
        <f>IF(F34=""," ",IF(F34&gt;H34,"○",IF(F34&lt;H34,"×","△")))</f>
        <v>△</v>
      </c>
      <c r="G33" s="226"/>
      <c r="H33" s="223"/>
      <c r="I33" s="233"/>
      <c r="J33" s="233"/>
      <c r="K33" s="234"/>
      <c r="L33" s="232" t="str">
        <f>IF(L34=""," ",IF(L34&gt;N34,"○",IF(L34&lt;N34,"×","△")))</f>
        <v>○</v>
      </c>
      <c r="M33" s="226"/>
      <c r="N33" s="223"/>
      <c r="O33" s="232" t="str">
        <f>IF(O34=""," ",IF(O34&gt;Q34,"○",IF(O34&lt;Q34,"×","△")))</f>
        <v>×</v>
      </c>
      <c r="P33" s="226"/>
      <c r="Q33" s="223"/>
      <c r="R33" s="222">
        <f>IF(C34&gt;E34,1,0)+IF(F34&gt;H34,1,0)+IF(L34&gt;N34,1,0)+IF(O34&gt;Q34,1,0)</f>
        <v>1</v>
      </c>
      <c r="S33" s="226" t="s">
        <v>130</v>
      </c>
      <c r="T33" s="226">
        <f>IF(C34+E34&gt;0,IF(C34=E34,1,0),0)+IF(F34+H34&gt;0,IF(F34=H34,1,0),0)+IF(L34+N34&gt;0,IF(L34=N34,1,0),0+IF(O34+Q34&gt;0,IF(O34=Q34,1,0),0))</f>
        <v>1</v>
      </c>
      <c r="U33" s="226" t="s">
        <v>130</v>
      </c>
      <c r="V33" s="223">
        <f>IF(C34&lt;E34,1,0)+IF(F34&lt;H34,1,0)+IF(L34&lt;N34,1,0)+IF(O34&lt;Q34,1,0)</f>
        <v>2</v>
      </c>
      <c r="W33" s="222">
        <f>R33*2+T33*1</f>
        <v>3</v>
      </c>
      <c r="X33" s="223"/>
      <c r="Y33" s="104" t="s">
        <v>139</v>
      </c>
      <c r="Z33" s="226">
        <f>C34+F34+L34+O34</f>
        <v>19</v>
      </c>
      <c r="AA33" s="223"/>
      <c r="AB33" s="227">
        <v>3</v>
      </c>
      <c r="AC33" s="228"/>
    </row>
    <row r="34" spans="1:29" ht="15" customHeight="1">
      <c r="A34" s="236"/>
      <c r="B34" s="238"/>
      <c r="C34" s="106">
        <f>K30</f>
        <v>3</v>
      </c>
      <c r="D34" s="106" t="s">
        <v>140</v>
      </c>
      <c r="E34" s="107">
        <f>I30</f>
        <v>10</v>
      </c>
      <c r="F34" s="108">
        <f>K32</f>
        <v>7</v>
      </c>
      <c r="G34" s="108" t="s">
        <v>140</v>
      </c>
      <c r="H34" s="109">
        <f>I32</f>
        <v>7</v>
      </c>
      <c r="I34" s="233"/>
      <c r="J34" s="233"/>
      <c r="K34" s="234"/>
      <c r="L34" s="105">
        <v>9</v>
      </c>
      <c r="M34" s="106" t="s">
        <v>140</v>
      </c>
      <c r="N34" s="107">
        <v>6</v>
      </c>
      <c r="O34" s="103">
        <v>0</v>
      </c>
      <c r="P34" s="106" t="s">
        <v>140</v>
      </c>
      <c r="Q34" s="118">
        <v>11</v>
      </c>
      <c r="R34" s="224"/>
      <c r="S34" s="231"/>
      <c r="T34" s="231"/>
      <c r="U34" s="231"/>
      <c r="V34" s="225"/>
      <c r="W34" s="224"/>
      <c r="X34" s="225"/>
      <c r="Y34" s="103" t="s">
        <v>141</v>
      </c>
      <c r="Z34" s="231">
        <f>E34+H34+N34+Q34</f>
        <v>34</v>
      </c>
      <c r="AA34" s="225"/>
      <c r="AB34" s="229"/>
      <c r="AC34" s="230"/>
    </row>
    <row r="35" spans="1:29" ht="15" customHeight="1">
      <c r="A35" s="235">
        <v>14</v>
      </c>
      <c r="B35" s="237" t="str">
        <f>'参加チーム名'!C17</f>
        <v>いいたて草野ガッツ</v>
      </c>
      <c r="C35" s="239" t="str">
        <f>IF(C36=""," ",IF(C36&gt;E36,"○",IF(C36&lt;E36,"×","△")))</f>
        <v>×</v>
      </c>
      <c r="D35" s="226"/>
      <c r="E35" s="223"/>
      <c r="F35" s="232" t="str">
        <f>IF(F36=""," ",IF(F36&gt;H36,"○",IF(F36&lt;H36,"×","△")))</f>
        <v>△</v>
      </c>
      <c r="G35" s="226"/>
      <c r="H35" s="223"/>
      <c r="I35" s="232" t="str">
        <f>IF(I36=""," ",IF(I36&gt;K36,"○",IF(I36&lt;K36,"×","△")))</f>
        <v>×</v>
      </c>
      <c r="J35" s="226"/>
      <c r="K35" s="223"/>
      <c r="L35" s="233"/>
      <c r="M35" s="233"/>
      <c r="N35" s="234"/>
      <c r="O35" s="232" t="str">
        <f>IF(O36=""," ",IF(O36&gt;Q36,"○",IF(O36&lt;Q36,"×","△")))</f>
        <v>×</v>
      </c>
      <c r="P35" s="226"/>
      <c r="Q35" s="223"/>
      <c r="R35" s="222">
        <f>IF(C36&gt;E36,1,0)+IF(F36&gt;H36,1,0)+IF(I36&gt;K36,1,0)+IF(O36&gt;Q36,1,0)</f>
        <v>0</v>
      </c>
      <c r="S35" s="226" t="s">
        <v>130</v>
      </c>
      <c r="T35" s="226">
        <f>IF(C36+E36&gt;0,IF(C36=E36,1,0),0)+IF(F36+H36&gt;0,IF(F36=H36,1,0),0)+IF(I36+K36&gt;0,IF(I36=K36,1,0),0+IF(O36+Q36&gt;0,IF(O36=Q36,1,0),0))</f>
        <v>1</v>
      </c>
      <c r="U35" s="226" t="s">
        <v>130</v>
      </c>
      <c r="V35" s="223">
        <f>IF(C36&lt;E36,1,0)+IF(F36&lt;H36,1,0)+IF(I36&lt;K36,1,0)+IF(O36&lt;Q36,1,0)</f>
        <v>3</v>
      </c>
      <c r="W35" s="222">
        <f>R35*2+T35*1</f>
        <v>1</v>
      </c>
      <c r="X35" s="223"/>
      <c r="Y35" s="104" t="s">
        <v>139</v>
      </c>
      <c r="Z35" s="226">
        <f>C36+F36+I36+O36</f>
        <v>18</v>
      </c>
      <c r="AA35" s="223"/>
      <c r="AB35" s="227">
        <v>5</v>
      </c>
      <c r="AC35" s="228"/>
    </row>
    <row r="36" spans="1:29" ht="15" customHeight="1">
      <c r="A36" s="236"/>
      <c r="B36" s="238"/>
      <c r="C36" s="106">
        <f>N30</f>
        <v>2</v>
      </c>
      <c r="D36" s="106" t="s">
        <v>140</v>
      </c>
      <c r="E36" s="107">
        <f>L30</f>
        <v>11</v>
      </c>
      <c r="F36" s="105">
        <f>N32</f>
        <v>7</v>
      </c>
      <c r="G36" s="106" t="s">
        <v>140</v>
      </c>
      <c r="H36" s="107">
        <f>L32</f>
        <v>7</v>
      </c>
      <c r="I36" s="105">
        <f>N34</f>
        <v>6</v>
      </c>
      <c r="J36" s="106" t="s">
        <v>140</v>
      </c>
      <c r="K36" s="107">
        <f>L34</f>
        <v>9</v>
      </c>
      <c r="L36" s="233"/>
      <c r="M36" s="233"/>
      <c r="N36" s="234"/>
      <c r="O36" s="103">
        <v>3</v>
      </c>
      <c r="P36" s="106" t="s">
        <v>140</v>
      </c>
      <c r="Q36" s="118">
        <v>11</v>
      </c>
      <c r="R36" s="224"/>
      <c r="S36" s="231"/>
      <c r="T36" s="231"/>
      <c r="U36" s="231"/>
      <c r="V36" s="225"/>
      <c r="W36" s="224"/>
      <c r="X36" s="225"/>
      <c r="Y36" s="103" t="s">
        <v>141</v>
      </c>
      <c r="Z36" s="231">
        <f>E36+H36+K36+Q36</f>
        <v>38</v>
      </c>
      <c r="AA36" s="225"/>
      <c r="AB36" s="229"/>
      <c r="AC36" s="230"/>
    </row>
    <row r="37" spans="1:29" ht="15" customHeight="1">
      <c r="A37" s="235">
        <v>15</v>
      </c>
      <c r="B37" s="237" t="str">
        <f>'参加チーム名'!C18</f>
        <v>ドルフィンズ二葉</v>
      </c>
      <c r="C37" s="239" t="str">
        <f>IF(C38=""," ",IF(C38&gt;E38,"○",IF(C38&lt;E38,"×","△")))</f>
        <v>○</v>
      </c>
      <c r="D37" s="226"/>
      <c r="E37" s="223"/>
      <c r="F37" s="232" t="str">
        <f>IF(F38=""," ",IF(F38&gt;H38,"○",IF(F38&lt;H38,"×","△")))</f>
        <v>○</v>
      </c>
      <c r="G37" s="226"/>
      <c r="H37" s="223"/>
      <c r="I37" s="232" t="str">
        <f>IF(I38=""," ",IF(I38&gt;K38,"○",IF(I38&lt;K38,"×","△")))</f>
        <v>○</v>
      </c>
      <c r="J37" s="226"/>
      <c r="K37" s="223"/>
      <c r="L37" s="232" t="str">
        <f>IF(L38=""," ",IF(L38&gt;N38,"○",IF(L38&lt;N38,"×","△")))</f>
        <v>○</v>
      </c>
      <c r="M37" s="226"/>
      <c r="N37" s="223"/>
      <c r="O37" s="233"/>
      <c r="P37" s="233"/>
      <c r="Q37" s="234"/>
      <c r="R37" s="222">
        <f>IF(C38&gt;E38,1,0)+IF(F38&gt;H38,1,0)+IF(I38&gt;K38,1,0)+IF(L38&gt;N38,1,0)</f>
        <v>4</v>
      </c>
      <c r="S37" s="226" t="s">
        <v>130</v>
      </c>
      <c r="T37" s="226">
        <f>IF(C38+E38&gt;0,IF(C38=E38,1,0),0)+IF(F38+H38&gt;0,IF(F38=H38,1,0),0)+IF(I38+K38&gt;0,IF(I38=K38,1,0),0+IF(L38+N38&gt;0,IF(L38=N38,1,0),0))</f>
        <v>0</v>
      </c>
      <c r="U37" s="226" t="s">
        <v>130</v>
      </c>
      <c r="V37" s="223">
        <f>IF(C38&lt;E38,1,0)+IF(F38&lt;H38,1,0)+IF(I38&lt;K38,1,0)+IF(L38&lt;N38,1,0)</f>
        <v>0</v>
      </c>
      <c r="W37" s="222">
        <f>R37*2+T37*1</f>
        <v>8</v>
      </c>
      <c r="X37" s="223"/>
      <c r="Y37" s="104" t="s">
        <v>139</v>
      </c>
      <c r="Z37" s="226">
        <f>C38+F38+I38+L38</f>
        <v>43</v>
      </c>
      <c r="AA37" s="223"/>
      <c r="AB37" s="227">
        <v>1</v>
      </c>
      <c r="AC37" s="228"/>
    </row>
    <row r="38" spans="1:29" ht="15" customHeight="1">
      <c r="A38" s="236"/>
      <c r="B38" s="238"/>
      <c r="C38" s="106">
        <f>Q30</f>
        <v>10</v>
      </c>
      <c r="D38" s="106" t="s">
        <v>140</v>
      </c>
      <c r="E38" s="107">
        <f>O30</f>
        <v>3</v>
      </c>
      <c r="F38" s="105">
        <f>Q32</f>
        <v>11</v>
      </c>
      <c r="G38" s="106" t="s">
        <v>140</v>
      </c>
      <c r="H38" s="107">
        <f>O32</f>
        <v>2</v>
      </c>
      <c r="I38" s="105">
        <f>Q34</f>
        <v>11</v>
      </c>
      <c r="J38" s="106" t="s">
        <v>140</v>
      </c>
      <c r="K38" s="107">
        <f>O34</f>
        <v>0</v>
      </c>
      <c r="L38" s="105">
        <f>Q36</f>
        <v>11</v>
      </c>
      <c r="M38" s="106" t="s">
        <v>140</v>
      </c>
      <c r="N38" s="107">
        <f>O36</f>
        <v>3</v>
      </c>
      <c r="O38" s="233"/>
      <c r="P38" s="233"/>
      <c r="Q38" s="234"/>
      <c r="R38" s="224"/>
      <c r="S38" s="231"/>
      <c r="T38" s="231"/>
      <c r="U38" s="231"/>
      <c r="V38" s="225"/>
      <c r="W38" s="224"/>
      <c r="X38" s="225"/>
      <c r="Y38" s="103" t="s">
        <v>141</v>
      </c>
      <c r="Z38" s="231">
        <f>E38+H38+K38+N38</f>
        <v>8</v>
      </c>
      <c r="AA38" s="225"/>
      <c r="AB38" s="229"/>
      <c r="AC38" s="230"/>
    </row>
    <row r="39" ht="15" customHeight="1"/>
    <row r="40" spans="1:29" ht="15" customHeight="1">
      <c r="A40" s="101" t="s">
        <v>104</v>
      </c>
      <c r="B40" s="102"/>
      <c r="C40" s="244">
        <f>+A41</f>
        <v>16</v>
      </c>
      <c r="D40" s="245"/>
      <c r="E40" s="246"/>
      <c r="F40" s="244">
        <f>+A43</f>
        <v>17</v>
      </c>
      <c r="G40" s="245"/>
      <c r="H40" s="246"/>
      <c r="I40" s="244">
        <f>+A45</f>
        <v>18</v>
      </c>
      <c r="J40" s="245"/>
      <c r="K40" s="246"/>
      <c r="L40" s="244">
        <f>+A47</f>
        <v>19</v>
      </c>
      <c r="M40" s="245"/>
      <c r="N40" s="246"/>
      <c r="O40" s="244">
        <f>+A49</f>
        <v>20</v>
      </c>
      <c r="P40" s="245"/>
      <c r="Q40" s="246"/>
      <c r="R40" s="37" t="s">
        <v>131</v>
      </c>
      <c r="S40" s="38" t="s">
        <v>132</v>
      </c>
      <c r="T40" s="38" t="s">
        <v>133</v>
      </c>
      <c r="U40" s="38" t="s">
        <v>134</v>
      </c>
      <c r="V40" s="39" t="s">
        <v>135</v>
      </c>
      <c r="W40" s="244" t="s">
        <v>136</v>
      </c>
      <c r="X40" s="246"/>
      <c r="Y40" s="244" t="s">
        <v>137</v>
      </c>
      <c r="Z40" s="245"/>
      <c r="AA40" s="246"/>
      <c r="AB40" s="244" t="s">
        <v>138</v>
      </c>
      <c r="AC40" s="246"/>
    </row>
    <row r="41" spans="1:29" ht="15" customHeight="1">
      <c r="A41" s="235">
        <v>16</v>
      </c>
      <c r="B41" s="237" t="str">
        <f>'参加チーム名'!C19</f>
        <v>栗生ファイターズ</v>
      </c>
      <c r="C41" s="233"/>
      <c r="D41" s="233"/>
      <c r="E41" s="234"/>
      <c r="F41" s="232" t="str">
        <f>IF(F42=""," ",IF(F42&gt;H42,"○",IF(F42&lt;H42,"×","△")))</f>
        <v>○</v>
      </c>
      <c r="G41" s="226"/>
      <c r="H41" s="223"/>
      <c r="I41" s="232" t="str">
        <f>IF(I42=""," ",IF(I42&gt;K42,"○",IF(I42&lt;K42,"×","△")))</f>
        <v>○</v>
      </c>
      <c r="J41" s="226"/>
      <c r="K41" s="223"/>
      <c r="L41" s="232" t="str">
        <f>IF(L42=""," ",IF(L42&gt;N42,"○",IF(L42&lt;N42,"×","△")))</f>
        <v>×</v>
      </c>
      <c r="M41" s="226"/>
      <c r="N41" s="223"/>
      <c r="O41" s="232" t="str">
        <f>IF(O42=""," ",IF(O42&gt;Q42,"○",IF(O42&lt;Q42,"×","△")))</f>
        <v>○</v>
      </c>
      <c r="P41" s="226"/>
      <c r="Q41" s="223"/>
      <c r="R41" s="222">
        <f>IF(F42&gt;H42,1,0)+IF(I42&gt;K42,1,0)+IF(L42&gt;N42,1,0)+IF(O42&gt;Q42,1,0)</f>
        <v>3</v>
      </c>
      <c r="S41" s="226" t="s">
        <v>130</v>
      </c>
      <c r="T41" s="226">
        <f>IF(F42+H42&gt;0,IF(F42=H42,1,0),0)+IF(I42+K42&gt;0,IF(I42=K42,1,0),0)+IF(L42+N42&gt;0,IF(L42=N42,1,0),0+IF(O42+Q42&gt;0,IF(O42=Q42,1,0),0))</f>
        <v>0</v>
      </c>
      <c r="U41" s="226" t="s">
        <v>130</v>
      </c>
      <c r="V41" s="223">
        <f>IF(F42&lt;H42,1,0)+IF(I42&lt;K42,1,0)+IF(L42&lt;N42,1,0)+IF(O42&lt;Q42,1,0)</f>
        <v>1</v>
      </c>
      <c r="W41" s="222">
        <f>R41*2+T41*1</f>
        <v>6</v>
      </c>
      <c r="X41" s="223"/>
      <c r="Y41" s="104" t="s">
        <v>139</v>
      </c>
      <c r="Z41" s="226">
        <f>F42+I42+L42+O42</f>
        <v>34</v>
      </c>
      <c r="AA41" s="223"/>
      <c r="AB41" s="227">
        <v>2</v>
      </c>
      <c r="AC41" s="228"/>
    </row>
    <row r="42" spans="1:29" ht="15" customHeight="1">
      <c r="A42" s="236"/>
      <c r="B42" s="238"/>
      <c r="C42" s="233"/>
      <c r="D42" s="233"/>
      <c r="E42" s="234"/>
      <c r="F42" s="105">
        <v>10</v>
      </c>
      <c r="G42" s="106" t="s">
        <v>140</v>
      </c>
      <c r="H42" s="107">
        <v>5</v>
      </c>
      <c r="I42" s="105">
        <v>11</v>
      </c>
      <c r="J42" s="106" t="s">
        <v>140</v>
      </c>
      <c r="K42" s="107">
        <v>6</v>
      </c>
      <c r="L42" s="105">
        <v>5</v>
      </c>
      <c r="M42" s="106" t="s">
        <v>140</v>
      </c>
      <c r="N42" s="107">
        <v>11</v>
      </c>
      <c r="O42" s="105">
        <v>8</v>
      </c>
      <c r="P42" s="106" t="s">
        <v>140</v>
      </c>
      <c r="Q42" s="107">
        <v>7</v>
      </c>
      <c r="R42" s="224"/>
      <c r="S42" s="231"/>
      <c r="T42" s="231"/>
      <c r="U42" s="231"/>
      <c r="V42" s="225"/>
      <c r="W42" s="224"/>
      <c r="X42" s="225"/>
      <c r="Y42" s="103" t="s">
        <v>141</v>
      </c>
      <c r="Z42" s="231">
        <f>H42+K42+N42+Q42</f>
        <v>29</v>
      </c>
      <c r="AA42" s="225"/>
      <c r="AB42" s="229"/>
      <c r="AC42" s="230"/>
    </row>
    <row r="43" spans="1:29" ht="15" customHeight="1">
      <c r="A43" s="235">
        <v>17</v>
      </c>
      <c r="B43" s="237" t="str">
        <f>'参加チーム名'!C20</f>
        <v>荒町朝練ファイターズ　Ｂ</v>
      </c>
      <c r="C43" s="239" t="str">
        <f>IF(C44=""," ",IF(C44&gt;E44,"○",IF(C44&lt;E44,"×","△")))</f>
        <v>×</v>
      </c>
      <c r="D43" s="226"/>
      <c r="E43" s="223"/>
      <c r="F43" s="233"/>
      <c r="G43" s="233"/>
      <c r="H43" s="234"/>
      <c r="I43" s="232" t="str">
        <f>IF(I44=""," ",IF(I44&gt;K44,"○",IF(I44&lt;K44,"×","△")))</f>
        <v>×</v>
      </c>
      <c r="J43" s="226"/>
      <c r="K43" s="223"/>
      <c r="L43" s="232" t="str">
        <f>IF(L44=""," ",IF(L44&gt;N44,"○",IF(L44&lt;N44,"×","△")))</f>
        <v>×</v>
      </c>
      <c r="M43" s="226"/>
      <c r="N43" s="223"/>
      <c r="O43" s="232" t="str">
        <f>IF(O44=""," ",IF(O44&gt;Q44,"○",IF(O44&lt;Q44,"×","△")))</f>
        <v>×</v>
      </c>
      <c r="P43" s="226"/>
      <c r="Q43" s="223"/>
      <c r="R43" s="222">
        <f>IF(C44&gt;E44,1,0)+IF(I44&gt;K44,1,0)+IF(L44&gt;N44,1,0)+IF(O44&gt;Q44,1,0)</f>
        <v>0</v>
      </c>
      <c r="S43" s="226" t="s">
        <v>130</v>
      </c>
      <c r="T43" s="226">
        <f>IF(C44+E44&gt;0,IF(C44=E44,1,0),0)+IF(I44+K44&gt;0,IF(I44=K44,1,0),0)+IF(L44+N44&gt;0,IF(L44=N44,1,0),0+IF(O44+Q44&gt;0,IF(O44=Q44,1,0),0))</f>
        <v>0</v>
      </c>
      <c r="U43" s="226" t="s">
        <v>130</v>
      </c>
      <c r="V43" s="223">
        <f>IF(C44&lt;E44,1,0)+IF(I44&lt;K44,1,0)+IF(L44&lt;N44,1,0)+IF(O44&lt;Q44,1,0)</f>
        <v>4</v>
      </c>
      <c r="W43" s="240">
        <f>R43*2+T43*1</f>
        <v>0</v>
      </c>
      <c r="X43" s="241"/>
      <c r="Y43" s="104" t="s">
        <v>139</v>
      </c>
      <c r="Z43" s="226">
        <f>C44+I44+L44+O44</f>
        <v>5</v>
      </c>
      <c r="AA43" s="223"/>
      <c r="AB43" s="227">
        <v>5</v>
      </c>
      <c r="AC43" s="228"/>
    </row>
    <row r="44" spans="1:29" ht="15" customHeight="1">
      <c r="A44" s="236"/>
      <c r="B44" s="238"/>
      <c r="C44" s="108">
        <f>H42</f>
        <v>5</v>
      </c>
      <c r="D44" s="108" t="s">
        <v>140</v>
      </c>
      <c r="E44" s="109">
        <f>F42</f>
        <v>10</v>
      </c>
      <c r="F44" s="233"/>
      <c r="G44" s="233"/>
      <c r="H44" s="234"/>
      <c r="I44" s="105">
        <v>0</v>
      </c>
      <c r="J44" s="106" t="s">
        <v>140</v>
      </c>
      <c r="K44" s="107">
        <v>12</v>
      </c>
      <c r="L44" s="105">
        <v>0</v>
      </c>
      <c r="M44" s="106" t="s">
        <v>140</v>
      </c>
      <c r="N44" s="107">
        <v>12</v>
      </c>
      <c r="O44" s="105">
        <v>0</v>
      </c>
      <c r="P44" s="106" t="s">
        <v>140</v>
      </c>
      <c r="Q44" s="107">
        <v>11</v>
      </c>
      <c r="R44" s="224"/>
      <c r="S44" s="231"/>
      <c r="T44" s="231"/>
      <c r="U44" s="231"/>
      <c r="V44" s="225"/>
      <c r="W44" s="242"/>
      <c r="X44" s="243"/>
      <c r="Y44" s="103" t="s">
        <v>141</v>
      </c>
      <c r="Z44" s="231">
        <f>E44+K44+N44+Q44</f>
        <v>45</v>
      </c>
      <c r="AA44" s="225"/>
      <c r="AB44" s="229"/>
      <c r="AC44" s="230"/>
    </row>
    <row r="45" spans="1:29" ht="15" customHeight="1">
      <c r="A45" s="235">
        <v>18</v>
      </c>
      <c r="B45" s="237" t="str">
        <f>'参加チーム名'!C21</f>
        <v>月小ボンバーズ</v>
      </c>
      <c r="C45" s="239" t="str">
        <f>IF(C46=""," ",IF(C46&gt;E46,"○",IF(C46&lt;E46,"×","△")))</f>
        <v>×</v>
      </c>
      <c r="D45" s="226"/>
      <c r="E45" s="223"/>
      <c r="F45" s="239" t="str">
        <f>IF(F46=""," ",IF(F46&gt;H46,"○",IF(F46&lt;H46,"×","△")))</f>
        <v>○</v>
      </c>
      <c r="G45" s="226"/>
      <c r="H45" s="223"/>
      <c r="I45" s="233"/>
      <c r="J45" s="233"/>
      <c r="K45" s="234"/>
      <c r="L45" s="232" t="str">
        <f>IF(L46=""," ",IF(L46&gt;N46,"○",IF(L46&lt;N46,"×","△")))</f>
        <v>×</v>
      </c>
      <c r="M45" s="226"/>
      <c r="N45" s="223"/>
      <c r="O45" s="232" t="str">
        <f>IF(O46=""," ",IF(O46&gt;Q46,"○",IF(O46&lt;Q46,"×","△")))</f>
        <v>×</v>
      </c>
      <c r="P45" s="226"/>
      <c r="Q45" s="223"/>
      <c r="R45" s="222">
        <f>IF(C46&gt;E46,1,0)+IF(F46&gt;H46,1,0)+IF(L46&gt;N46,1,0)+IF(O46&gt;Q46,1,0)</f>
        <v>1</v>
      </c>
      <c r="S45" s="226" t="s">
        <v>130</v>
      </c>
      <c r="T45" s="226">
        <f>IF(C46+E46&gt;0,IF(C46=E46,1,0),0)+IF(F46+H46&gt;0,IF(F46=H46,1,0),0)+IF(L46+N46&gt;0,IF(L46=N46,1,0),0+IF(O46+Q46&gt;0,IF(O46=Q46,1,0),0))</f>
        <v>0</v>
      </c>
      <c r="U45" s="226" t="s">
        <v>130</v>
      </c>
      <c r="V45" s="223">
        <f>IF(C46&lt;E46,1,0)+IF(F46&lt;H46,1,0)+IF(L46&lt;N46,1,0)+IF(O46&lt;Q46,1,0)</f>
        <v>3</v>
      </c>
      <c r="W45" s="222">
        <f>R45*2+T45*1</f>
        <v>2</v>
      </c>
      <c r="X45" s="223"/>
      <c r="Y45" s="104" t="s">
        <v>139</v>
      </c>
      <c r="Z45" s="226">
        <f>C46+F46+L46+O46</f>
        <v>23</v>
      </c>
      <c r="AA45" s="223"/>
      <c r="AB45" s="227">
        <v>4</v>
      </c>
      <c r="AC45" s="228"/>
    </row>
    <row r="46" spans="1:29" ht="15" customHeight="1">
      <c r="A46" s="236"/>
      <c r="B46" s="238"/>
      <c r="C46" s="106">
        <f>K42</f>
        <v>6</v>
      </c>
      <c r="D46" s="106" t="s">
        <v>140</v>
      </c>
      <c r="E46" s="107">
        <f>I42</f>
        <v>11</v>
      </c>
      <c r="F46" s="108">
        <f>K44</f>
        <v>12</v>
      </c>
      <c r="G46" s="108" t="s">
        <v>140</v>
      </c>
      <c r="H46" s="109">
        <f>I44</f>
        <v>0</v>
      </c>
      <c r="I46" s="233"/>
      <c r="J46" s="233"/>
      <c r="K46" s="234"/>
      <c r="L46" s="105">
        <v>0</v>
      </c>
      <c r="M46" s="106" t="s">
        <v>140</v>
      </c>
      <c r="N46" s="107">
        <v>11</v>
      </c>
      <c r="O46" s="103">
        <v>5</v>
      </c>
      <c r="P46" s="106" t="s">
        <v>140</v>
      </c>
      <c r="Q46" s="118">
        <v>11</v>
      </c>
      <c r="R46" s="224"/>
      <c r="S46" s="231"/>
      <c r="T46" s="231"/>
      <c r="U46" s="231"/>
      <c r="V46" s="225"/>
      <c r="W46" s="224"/>
      <c r="X46" s="225"/>
      <c r="Y46" s="103" t="s">
        <v>141</v>
      </c>
      <c r="Z46" s="231">
        <f>E46+H46+N46+Q46</f>
        <v>33</v>
      </c>
      <c r="AA46" s="225"/>
      <c r="AB46" s="229"/>
      <c r="AC46" s="230"/>
    </row>
    <row r="47" spans="1:29" ht="15" customHeight="1">
      <c r="A47" s="235">
        <v>19</v>
      </c>
      <c r="B47" s="237" t="str">
        <f>'参加チーム名'!C22</f>
        <v>ソウルチャレンジャー</v>
      </c>
      <c r="C47" s="239" t="str">
        <f>IF(C48=""," ",IF(C48&gt;E48,"○",IF(C48&lt;E48,"×","△")))</f>
        <v>○</v>
      </c>
      <c r="D47" s="226"/>
      <c r="E47" s="223"/>
      <c r="F47" s="232" t="str">
        <f>IF(F48=""," ",IF(F48&gt;H48,"○",IF(F48&lt;H48,"×","△")))</f>
        <v>○</v>
      </c>
      <c r="G47" s="226"/>
      <c r="H47" s="223"/>
      <c r="I47" s="232" t="str">
        <f>IF(I48=""," ",IF(I48&gt;K48,"○",IF(I48&lt;K48,"×","△")))</f>
        <v>○</v>
      </c>
      <c r="J47" s="226"/>
      <c r="K47" s="223"/>
      <c r="L47" s="233"/>
      <c r="M47" s="233"/>
      <c r="N47" s="234"/>
      <c r="O47" s="232" t="str">
        <f>IF(O48=""," ",IF(O48&gt;Q48,"○",IF(O48&lt;Q48,"×","△")))</f>
        <v>○</v>
      </c>
      <c r="P47" s="226"/>
      <c r="Q47" s="223"/>
      <c r="R47" s="222">
        <f>IF(C48&gt;E48,1,0)+IF(F48&gt;H48,1,0)+IF(I48&gt;K48,1,0)+IF(O48&gt;Q48,1,0)</f>
        <v>4</v>
      </c>
      <c r="S47" s="226" t="s">
        <v>130</v>
      </c>
      <c r="T47" s="226">
        <f>IF(C48+E48&gt;0,IF(C48=E48,1,0),0)+IF(F48+H48&gt;0,IF(F48=H48,1,0),0)+IF(I48+K48&gt;0,IF(I48=K48,1,0),0+IF(O48+Q48&gt;0,IF(O48=Q48,1,0),0))</f>
        <v>0</v>
      </c>
      <c r="U47" s="226" t="s">
        <v>130</v>
      </c>
      <c r="V47" s="223">
        <f>IF(C48&lt;E48,1,0)+IF(F48&lt;H48,1,0)+IF(I48&lt;K48,1,0)+IF(O48&lt;Q48,1,0)</f>
        <v>0</v>
      </c>
      <c r="W47" s="222">
        <f>R47*2+T47*1</f>
        <v>8</v>
      </c>
      <c r="X47" s="223"/>
      <c r="Y47" s="104" t="s">
        <v>139</v>
      </c>
      <c r="Z47" s="226">
        <f>C48+F48+I48+O48</f>
        <v>45</v>
      </c>
      <c r="AA47" s="223"/>
      <c r="AB47" s="227">
        <v>1</v>
      </c>
      <c r="AC47" s="228"/>
    </row>
    <row r="48" spans="1:29" ht="15" customHeight="1">
      <c r="A48" s="236"/>
      <c r="B48" s="238"/>
      <c r="C48" s="106">
        <f>N42</f>
        <v>11</v>
      </c>
      <c r="D48" s="106" t="s">
        <v>140</v>
      </c>
      <c r="E48" s="107">
        <f>L42</f>
        <v>5</v>
      </c>
      <c r="F48" s="105">
        <f>N44</f>
        <v>12</v>
      </c>
      <c r="G48" s="106" t="s">
        <v>140</v>
      </c>
      <c r="H48" s="107">
        <f>L44</f>
        <v>0</v>
      </c>
      <c r="I48" s="105">
        <f>N46</f>
        <v>11</v>
      </c>
      <c r="J48" s="106" t="s">
        <v>140</v>
      </c>
      <c r="K48" s="107">
        <f>L46</f>
        <v>0</v>
      </c>
      <c r="L48" s="233"/>
      <c r="M48" s="233"/>
      <c r="N48" s="234"/>
      <c r="O48" s="103">
        <v>11</v>
      </c>
      <c r="P48" s="106" t="s">
        <v>140</v>
      </c>
      <c r="Q48" s="118">
        <v>6</v>
      </c>
      <c r="R48" s="224"/>
      <c r="S48" s="231"/>
      <c r="T48" s="231"/>
      <c r="U48" s="231"/>
      <c r="V48" s="225"/>
      <c r="W48" s="224"/>
      <c r="X48" s="225"/>
      <c r="Y48" s="103" t="s">
        <v>141</v>
      </c>
      <c r="Z48" s="231">
        <f>E48+H48+K48+Q48</f>
        <v>11</v>
      </c>
      <c r="AA48" s="225"/>
      <c r="AB48" s="229"/>
      <c r="AC48" s="230"/>
    </row>
    <row r="49" spans="1:29" ht="15" customHeight="1">
      <c r="A49" s="235">
        <v>20</v>
      </c>
      <c r="B49" s="237" t="str">
        <f>'参加チーム名'!C23</f>
        <v>白二ビクトリー</v>
      </c>
      <c r="C49" s="239" t="str">
        <f>IF(C50=""," ",IF(C50&gt;E50,"○",IF(C50&lt;E50,"×","△")))</f>
        <v>×</v>
      </c>
      <c r="D49" s="226"/>
      <c r="E49" s="223"/>
      <c r="F49" s="232" t="str">
        <f>IF(F50=""," ",IF(F50&gt;H50,"○",IF(F50&lt;H50,"×","△")))</f>
        <v>○</v>
      </c>
      <c r="G49" s="226"/>
      <c r="H49" s="223"/>
      <c r="I49" s="232" t="str">
        <f>IF(I50=""," ",IF(I50&gt;K50,"○",IF(I50&lt;K50,"×","△")))</f>
        <v>○</v>
      </c>
      <c r="J49" s="226"/>
      <c r="K49" s="223"/>
      <c r="L49" s="232" t="str">
        <f>IF(L50=""," ",IF(L50&gt;N50,"○",IF(L50&lt;N50,"×","△")))</f>
        <v>×</v>
      </c>
      <c r="M49" s="226"/>
      <c r="N49" s="223"/>
      <c r="O49" s="233"/>
      <c r="P49" s="233"/>
      <c r="Q49" s="234"/>
      <c r="R49" s="222">
        <f>IF(C50&gt;E50,1,0)+IF(F50&gt;H50,1,0)+IF(I50&gt;K50,1,0)+IF(L50&gt;N50,1,0)</f>
        <v>2</v>
      </c>
      <c r="S49" s="226" t="s">
        <v>130</v>
      </c>
      <c r="T49" s="226">
        <f>IF(C50+E50&gt;0,IF(C50=E50,1,0),0)+IF(F50+H50&gt;0,IF(F50=H50,1,0),0)+IF(I50+K50&gt;0,IF(I50=K50,1,0),0+IF(L50+N50&gt;0,IF(L50=N50,1,0),0))</f>
        <v>0</v>
      </c>
      <c r="U49" s="226" t="s">
        <v>130</v>
      </c>
      <c r="V49" s="223">
        <f>IF(C50&lt;E50,1,0)+IF(F50&lt;H50,1,0)+IF(I50&lt;K50,1,0)+IF(L50&lt;N50,1,0)</f>
        <v>2</v>
      </c>
      <c r="W49" s="222">
        <f>R49*2+T49*1</f>
        <v>4</v>
      </c>
      <c r="X49" s="223"/>
      <c r="Y49" s="104" t="s">
        <v>139</v>
      </c>
      <c r="Z49" s="226">
        <f>C50+F50+I50+L50</f>
        <v>35</v>
      </c>
      <c r="AA49" s="223"/>
      <c r="AB49" s="227">
        <v>3</v>
      </c>
      <c r="AC49" s="228"/>
    </row>
    <row r="50" spans="1:29" ht="15" customHeight="1">
      <c r="A50" s="236"/>
      <c r="B50" s="238"/>
      <c r="C50" s="106">
        <f>Q42</f>
        <v>7</v>
      </c>
      <c r="D50" s="106" t="s">
        <v>140</v>
      </c>
      <c r="E50" s="107">
        <f>O42</f>
        <v>8</v>
      </c>
      <c r="F50" s="105">
        <f>Q44</f>
        <v>11</v>
      </c>
      <c r="G50" s="106" t="s">
        <v>140</v>
      </c>
      <c r="H50" s="107">
        <f>O44</f>
        <v>0</v>
      </c>
      <c r="I50" s="105">
        <f>Q46</f>
        <v>11</v>
      </c>
      <c r="J50" s="106" t="s">
        <v>140</v>
      </c>
      <c r="K50" s="107">
        <f>O46</f>
        <v>5</v>
      </c>
      <c r="L50" s="105">
        <f>Q48</f>
        <v>6</v>
      </c>
      <c r="M50" s="106" t="s">
        <v>140</v>
      </c>
      <c r="N50" s="107">
        <f>O48</f>
        <v>11</v>
      </c>
      <c r="O50" s="233"/>
      <c r="P50" s="233"/>
      <c r="Q50" s="234"/>
      <c r="R50" s="224"/>
      <c r="S50" s="231"/>
      <c r="T50" s="231"/>
      <c r="U50" s="231"/>
      <c r="V50" s="225"/>
      <c r="W50" s="224"/>
      <c r="X50" s="225"/>
      <c r="Y50" s="103" t="s">
        <v>141</v>
      </c>
      <c r="Z50" s="231">
        <f>E50+H50+K50+N50</f>
        <v>24</v>
      </c>
      <c r="AA50" s="225"/>
      <c r="AB50" s="229"/>
      <c r="AC50" s="230"/>
    </row>
    <row r="51" ht="15" customHeight="1"/>
    <row r="52" spans="1:29" ht="15" customHeight="1">
      <c r="A52" s="101" t="s">
        <v>105</v>
      </c>
      <c r="B52" s="102"/>
      <c r="C52" s="244">
        <f>+A53</f>
        <v>21</v>
      </c>
      <c r="D52" s="245"/>
      <c r="E52" s="246"/>
      <c r="F52" s="244">
        <f>+A55</f>
        <v>22</v>
      </c>
      <c r="G52" s="245"/>
      <c r="H52" s="246"/>
      <c r="I52" s="244">
        <f>+A57</f>
        <v>23</v>
      </c>
      <c r="J52" s="245"/>
      <c r="K52" s="246"/>
      <c r="L52" s="244">
        <f>+A59</f>
        <v>24</v>
      </c>
      <c r="M52" s="245"/>
      <c r="N52" s="246"/>
      <c r="O52" s="244">
        <f>+A61</f>
        <v>25</v>
      </c>
      <c r="P52" s="245"/>
      <c r="Q52" s="246"/>
      <c r="R52" s="37" t="s">
        <v>131</v>
      </c>
      <c r="S52" s="38" t="s">
        <v>132</v>
      </c>
      <c r="T52" s="38" t="s">
        <v>133</v>
      </c>
      <c r="U52" s="38" t="s">
        <v>134</v>
      </c>
      <c r="V52" s="39" t="s">
        <v>135</v>
      </c>
      <c r="W52" s="244" t="s">
        <v>136</v>
      </c>
      <c r="X52" s="246"/>
      <c r="Y52" s="244" t="s">
        <v>137</v>
      </c>
      <c r="Z52" s="245"/>
      <c r="AA52" s="246"/>
      <c r="AB52" s="244" t="s">
        <v>138</v>
      </c>
      <c r="AC52" s="246"/>
    </row>
    <row r="53" spans="1:29" ht="15" customHeight="1">
      <c r="A53" s="235">
        <v>21</v>
      </c>
      <c r="B53" s="237" t="str">
        <f>'参加チーム名'!C24</f>
        <v>Ｐｃｈａｎｓ</v>
      </c>
      <c r="C53" s="233"/>
      <c r="D53" s="233"/>
      <c r="E53" s="234"/>
      <c r="F53" s="232" t="str">
        <f>IF(F54=""," ",IF(F54&gt;H54,"○",IF(F54&lt;H54,"×","△")))</f>
        <v>○</v>
      </c>
      <c r="G53" s="226"/>
      <c r="H53" s="223"/>
      <c r="I53" s="232" t="str">
        <f>IF(I54=""," ",IF(I54&gt;K54,"○",IF(I54&lt;K54,"×","△")))</f>
        <v>○</v>
      </c>
      <c r="J53" s="226"/>
      <c r="K53" s="223"/>
      <c r="L53" s="232" t="str">
        <f>IF(L54=""," ",IF(L54&gt;N54,"○",IF(L54&lt;N54,"×","△")))</f>
        <v>○</v>
      </c>
      <c r="M53" s="226"/>
      <c r="N53" s="223"/>
      <c r="O53" s="232" t="str">
        <f>IF(O54=""," ",IF(O54&gt;Q54,"○",IF(O54&lt;Q54,"×","△")))</f>
        <v>○</v>
      </c>
      <c r="P53" s="226"/>
      <c r="Q53" s="223"/>
      <c r="R53" s="222">
        <f>IF(F54&gt;H54,1,0)+IF(I54&gt;K54,1,0)+IF(L54&gt;N54,1,0)+IF(O54&gt;Q54,1,0)</f>
        <v>4</v>
      </c>
      <c r="S53" s="226" t="s">
        <v>130</v>
      </c>
      <c r="T53" s="226">
        <f>IF(F54+H54&gt;0,IF(F54=H54,1,0),0)+IF(I54+K54&gt;0,IF(I54=K54,1,0),0)+IF(L54+N54&gt;0,IF(L54=N54,1,0),0+IF(O54+Q54&gt;0,IF(O54=Q54,1,0),0))</f>
        <v>0</v>
      </c>
      <c r="U53" s="226" t="s">
        <v>130</v>
      </c>
      <c r="V53" s="223">
        <f>IF(F54&lt;H54,1,0)+IF(I54&lt;K54,1,0)+IF(L54&lt;N54,1,0)+IF(O54&lt;Q54,1,0)</f>
        <v>0</v>
      </c>
      <c r="W53" s="222">
        <f>R53*2+T53*1</f>
        <v>8</v>
      </c>
      <c r="X53" s="223"/>
      <c r="Y53" s="104" t="s">
        <v>139</v>
      </c>
      <c r="Z53" s="226">
        <f>F54+I54+L54+O54</f>
        <v>36</v>
      </c>
      <c r="AA53" s="223"/>
      <c r="AB53" s="227">
        <v>1</v>
      </c>
      <c r="AC53" s="228"/>
    </row>
    <row r="54" spans="1:29" ht="15" customHeight="1">
      <c r="A54" s="236"/>
      <c r="B54" s="238"/>
      <c r="C54" s="233"/>
      <c r="D54" s="233"/>
      <c r="E54" s="234"/>
      <c r="F54" s="105">
        <v>8</v>
      </c>
      <c r="G54" s="106" t="s">
        <v>140</v>
      </c>
      <c r="H54" s="107">
        <v>7</v>
      </c>
      <c r="I54" s="105">
        <v>10</v>
      </c>
      <c r="J54" s="106" t="s">
        <v>140</v>
      </c>
      <c r="K54" s="107">
        <v>7</v>
      </c>
      <c r="L54" s="105">
        <v>7</v>
      </c>
      <c r="M54" s="106" t="s">
        <v>140</v>
      </c>
      <c r="N54" s="107">
        <v>5</v>
      </c>
      <c r="O54" s="105">
        <v>11</v>
      </c>
      <c r="P54" s="106" t="s">
        <v>140</v>
      </c>
      <c r="Q54" s="107">
        <v>5</v>
      </c>
      <c r="R54" s="224"/>
      <c r="S54" s="231"/>
      <c r="T54" s="231"/>
      <c r="U54" s="231"/>
      <c r="V54" s="225"/>
      <c r="W54" s="224"/>
      <c r="X54" s="225"/>
      <c r="Y54" s="103" t="s">
        <v>141</v>
      </c>
      <c r="Z54" s="231">
        <f>H54+K54+N54+Q54</f>
        <v>24</v>
      </c>
      <c r="AA54" s="225"/>
      <c r="AB54" s="229"/>
      <c r="AC54" s="230"/>
    </row>
    <row r="55" spans="1:29" ht="15" customHeight="1">
      <c r="A55" s="235">
        <v>22</v>
      </c>
      <c r="B55" s="237" t="str">
        <f>'参加チーム名'!C25</f>
        <v>館ジャングルー</v>
      </c>
      <c r="C55" s="239" t="str">
        <f>IF(C56=""," ",IF(C56&gt;E56,"○",IF(C56&lt;E56,"×","△")))</f>
        <v>×</v>
      </c>
      <c r="D55" s="226"/>
      <c r="E55" s="223"/>
      <c r="F55" s="233"/>
      <c r="G55" s="233"/>
      <c r="H55" s="234"/>
      <c r="I55" s="232" t="str">
        <f>IF(I56=""," ",IF(I56&gt;K56,"○",IF(I56&lt;K56,"×","△")))</f>
        <v>○</v>
      </c>
      <c r="J55" s="226"/>
      <c r="K55" s="223"/>
      <c r="L55" s="232" t="str">
        <f>IF(L56=""," ",IF(L56&gt;N56,"○",IF(L56&lt;N56,"×","△")))</f>
        <v>×</v>
      </c>
      <c r="M55" s="226"/>
      <c r="N55" s="223"/>
      <c r="O55" s="232" t="str">
        <f>IF(O56=""," ",IF(O56&gt;Q56,"○",IF(O56&lt;Q56,"×","△")))</f>
        <v>○</v>
      </c>
      <c r="P55" s="226"/>
      <c r="Q55" s="223"/>
      <c r="R55" s="222">
        <f>IF(C56&gt;E56,1,0)+IF(I56&gt;K56,1,0)+IF(L56&gt;N56,1,0)+IF(O56&gt;Q56,1,0)</f>
        <v>2</v>
      </c>
      <c r="S55" s="226" t="s">
        <v>130</v>
      </c>
      <c r="T55" s="226">
        <f>IF(C56+E56&gt;0,IF(C56=E56,1,0),0)+IF(I56+K56&gt;0,IF(I56=K56,1,0),0)+IF(L56+N56&gt;0,IF(L56=N56,1,0),0+IF(O56+Q56&gt;0,IF(O56=Q56,1,0),0))</f>
        <v>0</v>
      </c>
      <c r="U55" s="226" t="s">
        <v>130</v>
      </c>
      <c r="V55" s="223">
        <f>IF(C56&lt;E56,1,0)+IF(I56&lt;K56,1,0)+IF(L56&lt;N56,1,0)+IF(O56&lt;Q56,1,0)</f>
        <v>2</v>
      </c>
      <c r="W55" s="240">
        <f>R55*2+T55*1</f>
        <v>4</v>
      </c>
      <c r="X55" s="241"/>
      <c r="Y55" s="104" t="s">
        <v>139</v>
      </c>
      <c r="Z55" s="226">
        <f>C56+I56+L56+O56</f>
        <v>32</v>
      </c>
      <c r="AA55" s="223"/>
      <c r="AB55" s="227">
        <v>2</v>
      </c>
      <c r="AC55" s="228"/>
    </row>
    <row r="56" spans="1:29" ht="15" customHeight="1">
      <c r="A56" s="236"/>
      <c r="B56" s="238"/>
      <c r="C56" s="108">
        <f>H54</f>
        <v>7</v>
      </c>
      <c r="D56" s="108" t="s">
        <v>140</v>
      </c>
      <c r="E56" s="109">
        <f>F54</f>
        <v>8</v>
      </c>
      <c r="F56" s="233"/>
      <c r="G56" s="233"/>
      <c r="H56" s="234"/>
      <c r="I56" s="105">
        <v>9</v>
      </c>
      <c r="J56" s="106" t="s">
        <v>140</v>
      </c>
      <c r="K56" s="107">
        <v>4</v>
      </c>
      <c r="L56" s="105">
        <v>6</v>
      </c>
      <c r="M56" s="106" t="s">
        <v>140</v>
      </c>
      <c r="N56" s="107">
        <v>9</v>
      </c>
      <c r="O56" s="105">
        <v>10</v>
      </c>
      <c r="P56" s="106" t="s">
        <v>140</v>
      </c>
      <c r="Q56" s="107">
        <v>7</v>
      </c>
      <c r="R56" s="224"/>
      <c r="S56" s="231"/>
      <c r="T56" s="231"/>
      <c r="U56" s="231"/>
      <c r="V56" s="225"/>
      <c r="W56" s="242"/>
      <c r="X56" s="243"/>
      <c r="Y56" s="103" t="s">
        <v>141</v>
      </c>
      <c r="Z56" s="231">
        <f>E56+K56+N56+Q56</f>
        <v>28</v>
      </c>
      <c r="AA56" s="225"/>
      <c r="AB56" s="229"/>
      <c r="AC56" s="230"/>
    </row>
    <row r="57" spans="1:29" ht="15" customHeight="1">
      <c r="A57" s="235">
        <v>23</v>
      </c>
      <c r="B57" s="237" t="str">
        <f>'参加チーム名'!C26</f>
        <v>月見レッドアーマーズ</v>
      </c>
      <c r="C57" s="239" t="str">
        <f>IF(C58=""," ",IF(C58&gt;E58,"○",IF(C58&lt;E58,"×","△")))</f>
        <v>×</v>
      </c>
      <c r="D57" s="226"/>
      <c r="E57" s="223"/>
      <c r="F57" s="239" t="str">
        <f>IF(F58=""," ",IF(F58&gt;H58,"○",IF(F58&lt;H58,"×","△")))</f>
        <v>×</v>
      </c>
      <c r="G57" s="226"/>
      <c r="H57" s="223"/>
      <c r="I57" s="233"/>
      <c r="J57" s="233"/>
      <c r="K57" s="234"/>
      <c r="L57" s="232" t="str">
        <f>IF(L58=""," ",IF(L58&gt;N58,"○",IF(L58&lt;N58,"×","△")))</f>
        <v>×</v>
      </c>
      <c r="M57" s="226"/>
      <c r="N57" s="223"/>
      <c r="O57" s="232" t="str">
        <f>IF(O58=""," ",IF(O58&gt;Q58,"○",IF(O58&lt;Q58,"×","△")))</f>
        <v>×</v>
      </c>
      <c r="P57" s="226"/>
      <c r="Q57" s="223"/>
      <c r="R57" s="222">
        <f>IF(C58&gt;E58,1,0)+IF(F58&gt;H58,1,0)+IF(L58&gt;N58,1,0)+IF(O58&gt;Q58,1,0)</f>
        <v>0</v>
      </c>
      <c r="S57" s="226" t="s">
        <v>130</v>
      </c>
      <c r="T57" s="226">
        <f>IF(C58+E58&gt;0,IF(C58=E58,1,0),0)+IF(F58+H58&gt;0,IF(F58=H58,1,0),0)+IF(L58+N58&gt;0,IF(L58=N58,1,0),0+IF(O58+Q58&gt;0,IF(O58=Q58,1,0),0))</f>
        <v>0</v>
      </c>
      <c r="U57" s="226" t="s">
        <v>130</v>
      </c>
      <c r="V57" s="223">
        <f>IF(C58&lt;E58,1,0)+IF(F58&lt;H58,1,0)+IF(L58&lt;N58,1,0)+IF(O58&lt;Q58,1,0)</f>
        <v>4</v>
      </c>
      <c r="W57" s="222">
        <f>R57*2+T57*1</f>
        <v>0</v>
      </c>
      <c r="X57" s="223"/>
      <c r="Y57" s="104" t="s">
        <v>139</v>
      </c>
      <c r="Z57" s="226">
        <f>C58+F58+L58+O58</f>
        <v>24</v>
      </c>
      <c r="AA57" s="223"/>
      <c r="AB57" s="227">
        <v>5</v>
      </c>
      <c r="AC57" s="228"/>
    </row>
    <row r="58" spans="1:29" ht="15" customHeight="1">
      <c r="A58" s="236"/>
      <c r="B58" s="238"/>
      <c r="C58" s="106">
        <f>K54</f>
        <v>7</v>
      </c>
      <c r="D58" s="106" t="s">
        <v>140</v>
      </c>
      <c r="E58" s="107">
        <f>I54</f>
        <v>10</v>
      </c>
      <c r="F58" s="108">
        <f>K56</f>
        <v>4</v>
      </c>
      <c r="G58" s="108" t="s">
        <v>140</v>
      </c>
      <c r="H58" s="109">
        <f>I56</f>
        <v>9</v>
      </c>
      <c r="I58" s="233"/>
      <c r="J58" s="233"/>
      <c r="K58" s="234"/>
      <c r="L58" s="105">
        <v>7</v>
      </c>
      <c r="M58" s="106" t="s">
        <v>140</v>
      </c>
      <c r="N58" s="107">
        <v>10</v>
      </c>
      <c r="O58" s="103">
        <v>6</v>
      </c>
      <c r="P58" s="106" t="s">
        <v>140</v>
      </c>
      <c r="Q58" s="118">
        <v>10</v>
      </c>
      <c r="R58" s="224"/>
      <c r="S58" s="231"/>
      <c r="T58" s="231"/>
      <c r="U58" s="231"/>
      <c r="V58" s="225"/>
      <c r="W58" s="224"/>
      <c r="X58" s="225"/>
      <c r="Y58" s="103" t="s">
        <v>141</v>
      </c>
      <c r="Z58" s="231">
        <f>E58+H58+N58+Q58</f>
        <v>39</v>
      </c>
      <c r="AA58" s="225"/>
      <c r="AB58" s="229"/>
      <c r="AC58" s="230"/>
    </row>
    <row r="59" spans="1:29" ht="15" customHeight="1">
      <c r="A59" s="235">
        <v>24</v>
      </c>
      <c r="B59" s="237" t="str">
        <f>'参加チーム名'!C27</f>
        <v>本宮ドッジボールスポ少</v>
      </c>
      <c r="C59" s="239" t="str">
        <f>IF(C60=""," ",IF(C60&gt;E60,"○",IF(C60&lt;E60,"×","△")))</f>
        <v>×</v>
      </c>
      <c r="D59" s="226"/>
      <c r="E59" s="223"/>
      <c r="F59" s="232" t="str">
        <f>IF(F60=""," ",IF(F60&gt;H60,"○",IF(F60&lt;H60,"×","△")))</f>
        <v>○</v>
      </c>
      <c r="G59" s="226"/>
      <c r="H59" s="223"/>
      <c r="I59" s="232" t="str">
        <f>IF(I60=""," ",IF(I60&gt;K60,"○",IF(I60&lt;K60,"×","△")))</f>
        <v>○</v>
      </c>
      <c r="J59" s="226"/>
      <c r="K59" s="223"/>
      <c r="L59" s="233"/>
      <c r="M59" s="233"/>
      <c r="N59" s="234"/>
      <c r="O59" s="232" t="str">
        <f>IF(O60=""," ",IF(O60&gt;Q60,"○",IF(O60&lt;Q60,"×","△")))</f>
        <v>×</v>
      </c>
      <c r="P59" s="226"/>
      <c r="Q59" s="223"/>
      <c r="R59" s="222">
        <f>IF(C60&gt;E60,1,0)+IF(F60&gt;H60,1,0)+IF(I60&gt;K60,1,0)+IF(O60&gt;Q60,1,0)</f>
        <v>2</v>
      </c>
      <c r="S59" s="226" t="s">
        <v>130</v>
      </c>
      <c r="T59" s="226">
        <f>IF(C60+E60&gt;0,IF(C60=E60,1,0),0)+IF(F60+H60&gt;0,IF(F60=H60,1,0),0)+IF(I60+K60&gt;0,IF(I60=K60,1,0),0+IF(O60+Q60&gt;0,IF(O60=Q60,1,0),0))</f>
        <v>0</v>
      </c>
      <c r="U59" s="226" t="s">
        <v>130</v>
      </c>
      <c r="V59" s="223">
        <f>IF(C60&lt;E60,1,0)+IF(F60&lt;H60,1,0)+IF(I60&lt;K60,1,0)+IF(O60&lt;Q60,1,0)</f>
        <v>2</v>
      </c>
      <c r="W59" s="222">
        <f>R59*2+T59*1</f>
        <v>4</v>
      </c>
      <c r="X59" s="223"/>
      <c r="Y59" s="104" t="s">
        <v>139</v>
      </c>
      <c r="Z59" s="226">
        <f>C60+F60+I60+O60</f>
        <v>29</v>
      </c>
      <c r="AA59" s="223"/>
      <c r="AB59" s="227">
        <v>4</v>
      </c>
      <c r="AC59" s="228"/>
    </row>
    <row r="60" spans="1:29" ht="15" customHeight="1">
      <c r="A60" s="236"/>
      <c r="B60" s="238"/>
      <c r="C60" s="106">
        <f>N54</f>
        <v>5</v>
      </c>
      <c r="D60" s="106" t="s">
        <v>140</v>
      </c>
      <c r="E60" s="107">
        <f>L54</f>
        <v>7</v>
      </c>
      <c r="F60" s="105">
        <f>N56</f>
        <v>9</v>
      </c>
      <c r="G60" s="106" t="s">
        <v>140</v>
      </c>
      <c r="H60" s="107">
        <f>L56</f>
        <v>6</v>
      </c>
      <c r="I60" s="105">
        <f>N58</f>
        <v>10</v>
      </c>
      <c r="J60" s="106" t="s">
        <v>140</v>
      </c>
      <c r="K60" s="107">
        <f>L58</f>
        <v>7</v>
      </c>
      <c r="L60" s="233"/>
      <c r="M60" s="233"/>
      <c r="N60" s="234"/>
      <c r="O60" s="103">
        <v>5</v>
      </c>
      <c r="P60" s="106" t="s">
        <v>140</v>
      </c>
      <c r="Q60" s="118">
        <v>10</v>
      </c>
      <c r="R60" s="224"/>
      <c r="S60" s="231"/>
      <c r="T60" s="231"/>
      <c r="U60" s="231"/>
      <c r="V60" s="225"/>
      <c r="W60" s="224"/>
      <c r="X60" s="225"/>
      <c r="Y60" s="103" t="s">
        <v>141</v>
      </c>
      <c r="Z60" s="231">
        <f>E60+H60+K60+Q60</f>
        <v>30</v>
      </c>
      <c r="AA60" s="225"/>
      <c r="AB60" s="229"/>
      <c r="AC60" s="230"/>
    </row>
    <row r="61" spans="1:29" ht="15" customHeight="1">
      <c r="A61" s="235">
        <v>25</v>
      </c>
      <c r="B61" s="237" t="str">
        <f>'参加チーム名'!C28</f>
        <v>ＳＰファイヤードラゴン</v>
      </c>
      <c r="C61" s="239" t="str">
        <f>IF(C62=""," ",IF(C62&gt;E62,"○",IF(C62&lt;E62,"×","△")))</f>
        <v>×</v>
      </c>
      <c r="D61" s="226"/>
      <c r="E61" s="223"/>
      <c r="F61" s="232" t="str">
        <f>IF(F62=""," ",IF(F62&gt;H62,"○",IF(F62&lt;H62,"×","△")))</f>
        <v>×</v>
      </c>
      <c r="G61" s="226"/>
      <c r="H61" s="223"/>
      <c r="I61" s="232" t="str">
        <f>IF(I62=""," ",IF(I62&gt;K62,"○",IF(I62&lt;K62,"×","△")))</f>
        <v>○</v>
      </c>
      <c r="J61" s="226"/>
      <c r="K61" s="223"/>
      <c r="L61" s="232" t="str">
        <f>IF(L62=""," ",IF(L62&gt;N62,"○",IF(L62&lt;N62,"×","△")))</f>
        <v>○</v>
      </c>
      <c r="M61" s="226"/>
      <c r="N61" s="223"/>
      <c r="O61" s="233"/>
      <c r="P61" s="233"/>
      <c r="Q61" s="234"/>
      <c r="R61" s="222">
        <f>IF(C62&gt;E62,1,0)+IF(F62&gt;H62,1,0)+IF(I62&gt;K62,1,0)+IF(L62&gt;N62,1,0)</f>
        <v>2</v>
      </c>
      <c r="S61" s="226" t="s">
        <v>130</v>
      </c>
      <c r="T61" s="226">
        <f>IF(C62+E62&gt;0,IF(C62=E62,1,0),0)+IF(F62+H62&gt;0,IF(F62=H62,1,0),0)+IF(I62+K62&gt;0,IF(I62=K62,1,0),0+IF(L62+N62&gt;0,IF(L62=N62,1,0),0))</f>
        <v>0</v>
      </c>
      <c r="U61" s="226" t="s">
        <v>130</v>
      </c>
      <c r="V61" s="223">
        <f>IF(C62&lt;E62,1,0)+IF(F62&lt;H62,1,0)+IF(I62&lt;K62,1,0)+IF(L62&lt;N62,1,0)</f>
        <v>2</v>
      </c>
      <c r="W61" s="222">
        <f>R61*2+T61*1</f>
        <v>4</v>
      </c>
      <c r="X61" s="223"/>
      <c r="Y61" s="104" t="s">
        <v>139</v>
      </c>
      <c r="Z61" s="226">
        <f>C62+F62+I62+L62</f>
        <v>32</v>
      </c>
      <c r="AA61" s="223"/>
      <c r="AB61" s="227">
        <v>3</v>
      </c>
      <c r="AC61" s="228"/>
    </row>
    <row r="62" spans="1:29" ht="15" customHeight="1">
      <c r="A62" s="236"/>
      <c r="B62" s="238"/>
      <c r="C62" s="106">
        <f>Q54</f>
        <v>5</v>
      </c>
      <c r="D62" s="106" t="s">
        <v>140</v>
      </c>
      <c r="E62" s="107">
        <f>O54</f>
        <v>11</v>
      </c>
      <c r="F62" s="105">
        <f>Q56</f>
        <v>7</v>
      </c>
      <c r="G62" s="106" t="s">
        <v>140</v>
      </c>
      <c r="H62" s="107">
        <f>O56</f>
        <v>10</v>
      </c>
      <c r="I62" s="105">
        <f>Q58</f>
        <v>10</v>
      </c>
      <c r="J62" s="106" t="s">
        <v>140</v>
      </c>
      <c r="K62" s="107">
        <f>O58</f>
        <v>6</v>
      </c>
      <c r="L62" s="105">
        <f>Q60</f>
        <v>10</v>
      </c>
      <c r="M62" s="106" t="s">
        <v>140</v>
      </c>
      <c r="N62" s="107">
        <f>O60</f>
        <v>5</v>
      </c>
      <c r="O62" s="233"/>
      <c r="P62" s="233"/>
      <c r="Q62" s="234"/>
      <c r="R62" s="224"/>
      <c r="S62" s="231"/>
      <c r="T62" s="231"/>
      <c r="U62" s="231"/>
      <c r="V62" s="225"/>
      <c r="W62" s="224"/>
      <c r="X62" s="225"/>
      <c r="Y62" s="103" t="s">
        <v>141</v>
      </c>
      <c r="Z62" s="231">
        <f>E62+H62+K62+N62</f>
        <v>32</v>
      </c>
      <c r="AA62" s="225"/>
      <c r="AB62" s="229"/>
      <c r="AC62" s="230"/>
    </row>
    <row r="63" ht="15" customHeight="1"/>
    <row r="64" spans="1:29" ht="15" customHeight="1">
      <c r="A64" s="101" t="s">
        <v>106</v>
      </c>
      <c r="B64" s="102"/>
      <c r="C64" s="244">
        <f>+A65</f>
        <v>26</v>
      </c>
      <c r="D64" s="245"/>
      <c r="E64" s="246"/>
      <c r="F64" s="244">
        <f>+A67</f>
        <v>27</v>
      </c>
      <c r="G64" s="245"/>
      <c r="H64" s="246"/>
      <c r="I64" s="244">
        <f>+A69</f>
        <v>28</v>
      </c>
      <c r="J64" s="245"/>
      <c r="K64" s="246"/>
      <c r="L64" s="244">
        <f>+A71</f>
        <v>29</v>
      </c>
      <c r="M64" s="245"/>
      <c r="N64" s="246"/>
      <c r="O64" s="244">
        <f>+A73</f>
        <v>30</v>
      </c>
      <c r="P64" s="245"/>
      <c r="Q64" s="246"/>
      <c r="R64" s="37" t="s">
        <v>131</v>
      </c>
      <c r="S64" s="38" t="s">
        <v>132</v>
      </c>
      <c r="T64" s="38" t="s">
        <v>133</v>
      </c>
      <c r="U64" s="38" t="s">
        <v>134</v>
      </c>
      <c r="V64" s="39" t="s">
        <v>135</v>
      </c>
      <c r="W64" s="244" t="s">
        <v>136</v>
      </c>
      <c r="X64" s="246"/>
      <c r="Y64" s="244" t="s">
        <v>137</v>
      </c>
      <c r="Z64" s="245"/>
      <c r="AA64" s="246"/>
      <c r="AB64" s="244" t="s">
        <v>138</v>
      </c>
      <c r="AC64" s="246"/>
    </row>
    <row r="65" spans="1:29" ht="15" customHeight="1">
      <c r="A65" s="235">
        <v>26</v>
      </c>
      <c r="B65" s="237" t="str">
        <f>'参加チーム名'!C29</f>
        <v>原小ファイターズ</v>
      </c>
      <c r="C65" s="233"/>
      <c r="D65" s="233"/>
      <c r="E65" s="234"/>
      <c r="F65" s="232" t="str">
        <f>IF(F66=""," ",IF(F66&gt;H66,"○",IF(F66&lt;H66,"×","△")))</f>
        <v>○</v>
      </c>
      <c r="G65" s="226"/>
      <c r="H65" s="223"/>
      <c r="I65" s="232" t="str">
        <f>IF(I66=""," ",IF(I66&gt;K66,"○",IF(I66&lt;K66,"×","△")))</f>
        <v>×</v>
      </c>
      <c r="J65" s="226"/>
      <c r="K65" s="223"/>
      <c r="L65" s="232" t="str">
        <f>IF(L66=""," ",IF(L66&gt;N66,"○",IF(L66&lt;N66,"×","△")))</f>
        <v>×</v>
      </c>
      <c r="M65" s="226"/>
      <c r="N65" s="223"/>
      <c r="O65" s="232" t="str">
        <f>IF(O66=""," ",IF(O66&gt;Q66,"○",IF(O66&lt;Q66,"×","△")))</f>
        <v>×</v>
      </c>
      <c r="P65" s="226"/>
      <c r="Q65" s="223"/>
      <c r="R65" s="222">
        <f>IF(F66&gt;H66,1,0)+IF(I66&gt;K66,1,0)+IF(L66&gt;N66,1,0)+IF(O66&gt;Q66,1,0)</f>
        <v>1</v>
      </c>
      <c r="S65" s="226" t="s">
        <v>130</v>
      </c>
      <c r="T65" s="226">
        <f>IF(F66+H66&gt;0,IF(F66=H66,1,0),0)+IF(I66+K66&gt;0,IF(I66=K66,1,0),0)+IF(L66+N66&gt;0,IF(L66=N66,1,0),0+IF(O66+Q66&gt;0,IF(O66=Q66,1,0),0))</f>
        <v>0</v>
      </c>
      <c r="U65" s="226" t="s">
        <v>130</v>
      </c>
      <c r="V65" s="223">
        <f>IF(F66&lt;H66,1,0)+IF(I66&lt;K66,1,0)+IF(L66&lt;N66,1,0)+IF(O66&lt;Q66,1,0)</f>
        <v>3</v>
      </c>
      <c r="W65" s="222">
        <f>R65*2+T65*1</f>
        <v>2</v>
      </c>
      <c r="X65" s="223"/>
      <c r="Y65" s="104" t="s">
        <v>139</v>
      </c>
      <c r="Z65" s="226">
        <f>F66+I66+L66+O66</f>
        <v>31</v>
      </c>
      <c r="AA65" s="223"/>
      <c r="AB65" s="227">
        <v>4</v>
      </c>
      <c r="AC65" s="228"/>
    </row>
    <row r="66" spans="1:29" ht="15" customHeight="1">
      <c r="A66" s="236"/>
      <c r="B66" s="238"/>
      <c r="C66" s="233"/>
      <c r="D66" s="233"/>
      <c r="E66" s="234"/>
      <c r="F66" s="105">
        <v>9</v>
      </c>
      <c r="G66" s="106" t="s">
        <v>140</v>
      </c>
      <c r="H66" s="107">
        <v>0</v>
      </c>
      <c r="I66" s="105">
        <v>8</v>
      </c>
      <c r="J66" s="106" t="s">
        <v>140</v>
      </c>
      <c r="K66" s="107">
        <v>9</v>
      </c>
      <c r="L66" s="105">
        <v>8</v>
      </c>
      <c r="M66" s="106" t="s">
        <v>140</v>
      </c>
      <c r="N66" s="107">
        <v>9</v>
      </c>
      <c r="O66" s="105">
        <v>6</v>
      </c>
      <c r="P66" s="106" t="s">
        <v>140</v>
      </c>
      <c r="Q66" s="107">
        <v>11</v>
      </c>
      <c r="R66" s="224"/>
      <c r="S66" s="231"/>
      <c r="T66" s="231"/>
      <c r="U66" s="231"/>
      <c r="V66" s="225"/>
      <c r="W66" s="224"/>
      <c r="X66" s="225"/>
      <c r="Y66" s="103" t="s">
        <v>141</v>
      </c>
      <c r="Z66" s="231">
        <f>H66+K66+N66+Q66</f>
        <v>29</v>
      </c>
      <c r="AA66" s="225"/>
      <c r="AB66" s="229"/>
      <c r="AC66" s="230"/>
    </row>
    <row r="67" spans="1:29" ht="15" customHeight="1">
      <c r="A67" s="235">
        <v>27</v>
      </c>
      <c r="B67" s="237" t="str">
        <f>'参加チーム名'!C30</f>
        <v>杉小キャイーンブラザーズＸ</v>
      </c>
      <c r="C67" s="239" t="str">
        <f>IF(C68=""," ",IF(C68&gt;E68,"○",IF(C68&lt;E68,"×","△")))</f>
        <v>×</v>
      </c>
      <c r="D67" s="226"/>
      <c r="E67" s="223"/>
      <c r="F67" s="233"/>
      <c r="G67" s="233"/>
      <c r="H67" s="234"/>
      <c r="I67" s="232" t="str">
        <f>IF(I68=""," ",IF(I68&gt;K68,"○",IF(I68&lt;K68,"×","△")))</f>
        <v>×</v>
      </c>
      <c r="J67" s="226"/>
      <c r="K67" s="223"/>
      <c r="L67" s="232" t="str">
        <f>IF(L68=""," ",IF(L68&gt;N68,"○",IF(L68&lt;N68,"×","△")))</f>
        <v>×</v>
      </c>
      <c r="M67" s="226"/>
      <c r="N67" s="223"/>
      <c r="O67" s="232" t="str">
        <f>IF(O68=""," ",IF(O68&gt;Q68,"○",IF(O68&lt;Q68,"×","△")))</f>
        <v>×</v>
      </c>
      <c r="P67" s="226"/>
      <c r="Q67" s="223"/>
      <c r="R67" s="222">
        <f>IF(C68&gt;E68,1,0)+IF(I68&gt;K68,1,0)+IF(L68&gt;N68,1,0)+IF(O68&gt;Q68,1,0)</f>
        <v>0</v>
      </c>
      <c r="S67" s="226" t="s">
        <v>130</v>
      </c>
      <c r="T67" s="226">
        <f>IF(C68+E68&gt;0,IF(C68=E68,1,0),0)+IF(I68+K68&gt;0,IF(I68=K68,1,0),0)+IF(L68+N68&gt;0,IF(L68=N68,1,0),0+IF(O68+Q68&gt;0,IF(O68=Q68,1,0),0))</f>
        <v>0</v>
      </c>
      <c r="U67" s="226" t="s">
        <v>130</v>
      </c>
      <c r="V67" s="223">
        <f>IF(C68&lt;E68,1,0)+IF(I68&lt;K68,1,0)+IF(L68&lt;N68,1,0)+IF(O68&lt;Q68,1,0)</f>
        <v>4</v>
      </c>
      <c r="W67" s="240">
        <f>R67*2+T67*1</f>
        <v>0</v>
      </c>
      <c r="X67" s="241"/>
      <c r="Y67" s="104" t="s">
        <v>139</v>
      </c>
      <c r="Z67" s="226">
        <f>C68+I68+L68+O68</f>
        <v>7</v>
      </c>
      <c r="AA67" s="223"/>
      <c r="AB67" s="227">
        <v>5</v>
      </c>
      <c r="AC67" s="228"/>
    </row>
    <row r="68" spans="1:29" ht="15" customHeight="1">
      <c r="A68" s="236"/>
      <c r="B68" s="238"/>
      <c r="C68" s="108">
        <f>H66</f>
        <v>0</v>
      </c>
      <c r="D68" s="108" t="s">
        <v>140</v>
      </c>
      <c r="E68" s="109">
        <f>F66</f>
        <v>9</v>
      </c>
      <c r="F68" s="233"/>
      <c r="G68" s="233"/>
      <c r="H68" s="234"/>
      <c r="I68" s="105">
        <v>1</v>
      </c>
      <c r="J68" s="106" t="s">
        <v>140</v>
      </c>
      <c r="K68" s="107">
        <v>11</v>
      </c>
      <c r="L68" s="105">
        <v>6</v>
      </c>
      <c r="M68" s="106" t="s">
        <v>140</v>
      </c>
      <c r="N68" s="107">
        <v>9</v>
      </c>
      <c r="O68" s="105">
        <v>0</v>
      </c>
      <c r="P68" s="106" t="s">
        <v>140</v>
      </c>
      <c r="Q68" s="107">
        <v>12</v>
      </c>
      <c r="R68" s="224"/>
      <c r="S68" s="231"/>
      <c r="T68" s="231"/>
      <c r="U68" s="231"/>
      <c r="V68" s="225"/>
      <c r="W68" s="242"/>
      <c r="X68" s="243"/>
      <c r="Y68" s="103" t="s">
        <v>141</v>
      </c>
      <c r="Z68" s="231">
        <f>E68+K68+N68+Q68</f>
        <v>41</v>
      </c>
      <c r="AA68" s="225"/>
      <c r="AB68" s="229"/>
      <c r="AC68" s="230"/>
    </row>
    <row r="69" spans="1:29" ht="15" customHeight="1">
      <c r="A69" s="235">
        <v>28</v>
      </c>
      <c r="B69" s="237" t="str">
        <f>'参加チーム名'!C31</f>
        <v>ＭＯＴＯＭＩＹＡ．ＤＢＣ</v>
      </c>
      <c r="C69" s="239" t="str">
        <f>IF(C70=""," ",IF(C70&gt;E70,"○",IF(C70&lt;E70,"×","△")))</f>
        <v>○</v>
      </c>
      <c r="D69" s="226"/>
      <c r="E69" s="223"/>
      <c r="F69" s="239" t="str">
        <f>IF(F70=""," ",IF(F70&gt;H70,"○",IF(F70&lt;H70,"×","△")))</f>
        <v>○</v>
      </c>
      <c r="G69" s="226"/>
      <c r="H69" s="223"/>
      <c r="I69" s="233"/>
      <c r="J69" s="233"/>
      <c r="K69" s="234"/>
      <c r="L69" s="232" t="str">
        <f>IF(L70=""," ",IF(L70&gt;N70,"○",IF(L70&lt;N70,"×","△")))</f>
        <v>×</v>
      </c>
      <c r="M69" s="226"/>
      <c r="N69" s="223"/>
      <c r="O69" s="232" t="str">
        <f>IF(O70=""," ",IF(O70&gt;Q70,"○",IF(O70&lt;Q70,"×","△")))</f>
        <v>×</v>
      </c>
      <c r="P69" s="226"/>
      <c r="Q69" s="223"/>
      <c r="R69" s="222">
        <f>IF(C70&gt;E70,1,0)+IF(F70&gt;H70,1,0)+IF(L70&gt;N70,1,0)+IF(O70&gt;Q70,1,0)</f>
        <v>2</v>
      </c>
      <c r="S69" s="226" t="s">
        <v>130</v>
      </c>
      <c r="T69" s="226">
        <f>IF(C70+E70&gt;0,IF(C70=E70,1,0),0)+IF(F70+H70&gt;0,IF(F70=H70,1,0),0)+IF(L70+N70&gt;0,IF(L70=N70,1,0),0+IF(O70+Q70&gt;0,IF(O70=Q70,1,0),0))</f>
        <v>0</v>
      </c>
      <c r="U69" s="226" t="s">
        <v>130</v>
      </c>
      <c r="V69" s="223">
        <f>IF(C70&lt;E70,1,0)+IF(F70&lt;H70,1,0)+IF(L70&lt;N70,1,0)+IF(O70&lt;Q70,1,0)</f>
        <v>2</v>
      </c>
      <c r="W69" s="222">
        <f>R69*2+T69*1</f>
        <v>4</v>
      </c>
      <c r="X69" s="223"/>
      <c r="Y69" s="104" t="s">
        <v>139</v>
      </c>
      <c r="Z69" s="226">
        <f>C70+F70+L70+O70</f>
        <v>32</v>
      </c>
      <c r="AA69" s="223"/>
      <c r="AB69" s="227">
        <v>3</v>
      </c>
      <c r="AC69" s="228"/>
    </row>
    <row r="70" spans="1:29" ht="15" customHeight="1">
      <c r="A70" s="236"/>
      <c r="B70" s="238"/>
      <c r="C70" s="106">
        <f>K66</f>
        <v>9</v>
      </c>
      <c r="D70" s="106" t="s">
        <v>140</v>
      </c>
      <c r="E70" s="107">
        <f>I66</f>
        <v>8</v>
      </c>
      <c r="F70" s="108">
        <f>K68</f>
        <v>11</v>
      </c>
      <c r="G70" s="108" t="s">
        <v>140</v>
      </c>
      <c r="H70" s="109">
        <f>I68</f>
        <v>1</v>
      </c>
      <c r="I70" s="233"/>
      <c r="J70" s="233"/>
      <c r="K70" s="234"/>
      <c r="L70" s="105">
        <v>7</v>
      </c>
      <c r="M70" s="106" t="s">
        <v>140</v>
      </c>
      <c r="N70" s="107">
        <v>9</v>
      </c>
      <c r="O70" s="103">
        <v>5</v>
      </c>
      <c r="P70" s="106" t="s">
        <v>140</v>
      </c>
      <c r="Q70" s="118">
        <v>11</v>
      </c>
      <c r="R70" s="224"/>
      <c r="S70" s="231"/>
      <c r="T70" s="231"/>
      <c r="U70" s="231"/>
      <c r="V70" s="225"/>
      <c r="W70" s="224"/>
      <c r="X70" s="225"/>
      <c r="Y70" s="103" t="s">
        <v>141</v>
      </c>
      <c r="Z70" s="231">
        <f>E70+H70+N70+Q70</f>
        <v>29</v>
      </c>
      <c r="AA70" s="225"/>
      <c r="AB70" s="229"/>
      <c r="AC70" s="230"/>
    </row>
    <row r="71" spans="1:29" ht="15" customHeight="1">
      <c r="A71" s="235">
        <v>29</v>
      </c>
      <c r="B71" s="237" t="str">
        <f>'参加チーム名'!C32</f>
        <v>ブルースターキング</v>
      </c>
      <c r="C71" s="239" t="str">
        <f>IF(C72=""," ",IF(C72&gt;E72,"○",IF(C72&lt;E72,"×","△")))</f>
        <v>○</v>
      </c>
      <c r="D71" s="226"/>
      <c r="E71" s="223"/>
      <c r="F71" s="232" t="str">
        <f>IF(F72=""," ",IF(F72&gt;H72,"○",IF(F72&lt;H72,"×","△")))</f>
        <v>○</v>
      </c>
      <c r="G71" s="226"/>
      <c r="H71" s="223"/>
      <c r="I71" s="232" t="str">
        <f>IF(I72=""," ",IF(I72&gt;K72,"○",IF(I72&lt;K72,"×","△")))</f>
        <v>○</v>
      </c>
      <c r="J71" s="226"/>
      <c r="K71" s="223"/>
      <c r="L71" s="233"/>
      <c r="M71" s="233"/>
      <c r="N71" s="234"/>
      <c r="O71" s="232" t="str">
        <f>IF(O72=""," ",IF(O72&gt;Q72,"○",IF(O72&lt;Q72,"×","△")))</f>
        <v>×</v>
      </c>
      <c r="P71" s="226"/>
      <c r="Q71" s="223"/>
      <c r="R71" s="222">
        <f>IF(C72&gt;E72,1,0)+IF(F72&gt;H72,1,0)+IF(I72&gt;K72,1,0)+IF(O72&gt;Q72,1,0)</f>
        <v>3</v>
      </c>
      <c r="S71" s="226" t="s">
        <v>130</v>
      </c>
      <c r="T71" s="226">
        <f>IF(C72+E72&gt;0,IF(C72=E72,1,0),0)+IF(F72+H72&gt;0,IF(F72=H72,1,0),0)+IF(I72+K72&gt;0,IF(I72=K72,1,0),0+IF(O72+Q72&gt;0,IF(O72=Q72,1,0),0))</f>
        <v>0</v>
      </c>
      <c r="U71" s="226" t="s">
        <v>130</v>
      </c>
      <c r="V71" s="223">
        <f>IF(C72&lt;E72,1,0)+IF(F72&lt;H72,1,0)+IF(I72&lt;K72,1,0)+IF(O72&lt;Q72,1,0)</f>
        <v>1</v>
      </c>
      <c r="W71" s="222">
        <f>R71*2+T71*1</f>
        <v>6</v>
      </c>
      <c r="X71" s="223"/>
      <c r="Y71" s="104" t="s">
        <v>139</v>
      </c>
      <c r="Z71" s="226">
        <f>C72+F72+I72+O72</f>
        <v>33</v>
      </c>
      <c r="AA71" s="223"/>
      <c r="AB71" s="227">
        <v>2</v>
      </c>
      <c r="AC71" s="228"/>
    </row>
    <row r="72" spans="1:29" ht="15" customHeight="1">
      <c r="A72" s="236"/>
      <c r="B72" s="238"/>
      <c r="C72" s="106">
        <f>N66</f>
        <v>9</v>
      </c>
      <c r="D72" s="106" t="s">
        <v>140</v>
      </c>
      <c r="E72" s="107">
        <f>L66</f>
        <v>8</v>
      </c>
      <c r="F72" s="105">
        <f>N68</f>
        <v>9</v>
      </c>
      <c r="G72" s="106" t="s">
        <v>140</v>
      </c>
      <c r="H72" s="107">
        <f>L68</f>
        <v>6</v>
      </c>
      <c r="I72" s="105">
        <f>N70</f>
        <v>9</v>
      </c>
      <c r="J72" s="106" t="s">
        <v>140</v>
      </c>
      <c r="K72" s="107">
        <f>L70</f>
        <v>7</v>
      </c>
      <c r="L72" s="233"/>
      <c r="M72" s="233"/>
      <c r="N72" s="234"/>
      <c r="O72" s="103">
        <v>6</v>
      </c>
      <c r="P72" s="106" t="s">
        <v>140</v>
      </c>
      <c r="Q72" s="118">
        <v>10</v>
      </c>
      <c r="R72" s="224"/>
      <c r="S72" s="231"/>
      <c r="T72" s="231"/>
      <c r="U72" s="231"/>
      <c r="V72" s="225"/>
      <c r="W72" s="224"/>
      <c r="X72" s="225"/>
      <c r="Y72" s="103" t="s">
        <v>141</v>
      </c>
      <c r="Z72" s="231">
        <f>E72+H72+K72+Q72</f>
        <v>31</v>
      </c>
      <c r="AA72" s="225"/>
      <c r="AB72" s="229"/>
      <c r="AC72" s="230"/>
    </row>
    <row r="73" spans="1:29" ht="15" customHeight="1">
      <c r="A73" s="235">
        <v>30</v>
      </c>
      <c r="B73" s="237" t="str">
        <f>'参加チーム名'!C33</f>
        <v>マッキューズ</v>
      </c>
      <c r="C73" s="239" t="str">
        <f>IF(C74=""," ",IF(C74&gt;E74,"○",IF(C74&lt;E74,"×","△")))</f>
        <v>○</v>
      </c>
      <c r="D73" s="226"/>
      <c r="E73" s="223"/>
      <c r="F73" s="232" t="str">
        <f>IF(F74=""," ",IF(F74&gt;H74,"○",IF(F74&lt;H74,"×","△")))</f>
        <v>○</v>
      </c>
      <c r="G73" s="226"/>
      <c r="H73" s="223"/>
      <c r="I73" s="232" t="str">
        <f>IF(I74=""," ",IF(I74&gt;K74,"○",IF(I74&lt;K74,"×","△")))</f>
        <v>○</v>
      </c>
      <c r="J73" s="226"/>
      <c r="K73" s="223"/>
      <c r="L73" s="232" t="str">
        <f>IF(L74=""," ",IF(L74&gt;N74,"○",IF(L74&lt;N74,"×","△")))</f>
        <v>○</v>
      </c>
      <c r="M73" s="226"/>
      <c r="N73" s="223"/>
      <c r="O73" s="233"/>
      <c r="P73" s="233"/>
      <c r="Q73" s="234"/>
      <c r="R73" s="222">
        <f>IF(C74&gt;E74,1,0)+IF(F74&gt;H74,1,0)+IF(I74&gt;K74,1,0)+IF(L74&gt;N74,1,0)</f>
        <v>4</v>
      </c>
      <c r="S73" s="226" t="s">
        <v>130</v>
      </c>
      <c r="T73" s="226">
        <f>IF(C74+E74&gt;0,IF(C74=E74,1,0),0)+IF(F74+H74&gt;0,IF(F74=H74,1,0),0)+IF(I74+K74&gt;0,IF(I74=K74,1,0),0+IF(L74+N74&gt;0,IF(L74=N74,1,0),0))</f>
        <v>0</v>
      </c>
      <c r="U73" s="226" t="s">
        <v>130</v>
      </c>
      <c r="V73" s="223">
        <f>IF(C74&lt;E74,1,0)+IF(F74&lt;H74,1,0)+IF(I74&lt;K74,1,0)+IF(L74&lt;N74,1,0)</f>
        <v>0</v>
      </c>
      <c r="W73" s="222">
        <f>R73*2+T73*1</f>
        <v>8</v>
      </c>
      <c r="X73" s="223"/>
      <c r="Y73" s="104" t="s">
        <v>139</v>
      </c>
      <c r="Z73" s="226">
        <f>C74+F74+I74+L74</f>
        <v>44</v>
      </c>
      <c r="AA73" s="223"/>
      <c r="AB73" s="227">
        <v>1</v>
      </c>
      <c r="AC73" s="228"/>
    </row>
    <row r="74" spans="1:29" ht="15" customHeight="1">
      <c r="A74" s="236"/>
      <c r="B74" s="238"/>
      <c r="C74" s="106">
        <f>Q66</f>
        <v>11</v>
      </c>
      <c r="D74" s="106" t="s">
        <v>140</v>
      </c>
      <c r="E74" s="107">
        <f>O66</f>
        <v>6</v>
      </c>
      <c r="F74" s="105">
        <f>Q68</f>
        <v>12</v>
      </c>
      <c r="G74" s="106" t="s">
        <v>140</v>
      </c>
      <c r="H74" s="107">
        <f>O68</f>
        <v>0</v>
      </c>
      <c r="I74" s="105">
        <f>Q70</f>
        <v>11</v>
      </c>
      <c r="J74" s="106" t="s">
        <v>140</v>
      </c>
      <c r="K74" s="107">
        <f>O70</f>
        <v>5</v>
      </c>
      <c r="L74" s="105">
        <f>Q72</f>
        <v>10</v>
      </c>
      <c r="M74" s="106" t="s">
        <v>140</v>
      </c>
      <c r="N74" s="107">
        <f>O72</f>
        <v>6</v>
      </c>
      <c r="O74" s="233"/>
      <c r="P74" s="233"/>
      <c r="Q74" s="234"/>
      <c r="R74" s="224"/>
      <c r="S74" s="231"/>
      <c r="T74" s="231"/>
      <c r="U74" s="231"/>
      <c r="V74" s="225"/>
      <c r="W74" s="224"/>
      <c r="X74" s="225"/>
      <c r="Y74" s="103" t="s">
        <v>141</v>
      </c>
      <c r="Z74" s="231">
        <f>E74+H74+K74+N74</f>
        <v>17</v>
      </c>
      <c r="AA74" s="225"/>
      <c r="AB74" s="229"/>
      <c r="AC74" s="230"/>
    </row>
    <row r="75" ht="15" customHeight="1"/>
    <row r="76" spans="1:29" ht="15" customHeight="1">
      <c r="A76" s="101" t="s">
        <v>107</v>
      </c>
      <c r="B76" s="102"/>
      <c r="C76" s="244">
        <f>+A77</f>
        <v>31</v>
      </c>
      <c r="D76" s="245"/>
      <c r="E76" s="246"/>
      <c r="F76" s="244">
        <f>+A79</f>
        <v>32</v>
      </c>
      <c r="G76" s="245"/>
      <c r="H76" s="246"/>
      <c r="I76" s="244">
        <f>+A81</f>
        <v>33</v>
      </c>
      <c r="J76" s="245"/>
      <c r="K76" s="246"/>
      <c r="L76" s="244">
        <f>+A83</f>
        <v>34</v>
      </c>
      <c r="M76" s="245"/>
      <c r="N76" s="246"/>
      <c r="O76" s="244">
        <f>+A85</f>
        <v>35</v>
      </c>
      <c r="P76" s="245"/>
      <c r="Q76" s="246"/>
      <c r="R76" s="37" t="s">
        <v>131</v>
      </c>
      <c r="S76" s="38" t="s">
        <v>132</v>
      </c>
      <c r="T76" s="38" t="s">
        <v>133</v>
      </c>
      <c r="U76" s="38" t="s">
        <v>134</v>
      </c>
      <c r="V76" s="39" t="s">
        <v>135</v>
      </c>
      <c r="W76" s="244" t="s">
        <v>136</v>
      </c>
      <c r="X76" s="246"/>
      <c r="Y76" s="244" t="s">
        <v>137</v>
      </c>
      <c r="Z76" s="245"/>
      <c r="AA76" s="246"/>
      <c r="AB76" s="244" t="s">
        <v>138</v>
      </c>
      <c r="AC76" s="246"/>
    </row>
    <row r="77" spans="1:29" ht="15" customHeight="1">
      <c r="A77" s="235">
        <v>31</v>
      </c>
      <c r="B77" s="237" t="str">
        <f>'参加チーム名'!C34</f>
        <v>台原レイカーズ</v>
      </c>
      <c r="C77" s="233"/>
      <c r="D77" s="233"/>
      <c r="E77" s="234"/>
      <c r="F77" s="232" t="str">
        <f>IF(F78=""," ",IF(F78&gt;H78,"○",IF(F78&lt;H78,"×","△")))</f>
        <v>○</v>
      </c>
      <c r="G77" s="226"/>
      <c r="H77" s="223"/>
      <c r="I77" s="232" t="str">
        <f>IF(I78=""," ",IF(I78&gt;K78,"○",IF(I78&lt;K78,"×","△")))</f>
        <v>○</v>
      </c>
      <c r="J77" s="226"/>
      <c r="K77" s="223"/>
      <c r="L77" s="232" t="str">
        <f>IF(L78=""," ",IF(L78&gt;N78,"○",IF(L78&lt;N78,"×","△")))</f>
        <v>○</v>
      </c>
      <c r="M77" s="226"/>
      <c r="N77" s="223"/>
      <c r="O77" s="232" t="str">
        <f>IF(O78=""," ",IF(O78&gt;Q78,"○",IF(O78&lt;Q78,"×","△")))</f>
        <v>○</v>
      </c>
      <c r="P77" s="226"/>
      <c r="Q77" s="223"/>
      <c r="R77" s="222">
        <f>IF(F78&gt;H78,1,0)+IF(I78&gt;K78,1,0)+IF(L78&gt;N78,1,0)+IF(O78&gt;Q78,1,0)</f>
        <v>4</v>
      </c>
      <c r="S77" s="226" t="s">
        <v>130</v>
      </c>
      <c r="T77" s="226">
        <f>IF(F78+H78&gt;0,IF(F78=H78,1,0),0)+IF(I78+K78&gt;0,IF(I78=K78,1,0),0)+IF(L78+N78&gt;0,IF(L78=N78,1,0),0+IF(O78+Q78&gt;0,IF(O78=Q78,1,0),0))</f>
        <v>0</v>
      </c>
      <c r="U77" s="226" t="s">
        <v>130</v>
      </c>
      <c r="V77" s="223">
        <f>IF(F78&lt;H78,1,0)+IF(I78&lt;K78,1,0)+IF(L78&lt;N78,1,0)+IF(O78&lt;Q78,1,0)</f>
        <v>0</v>
      </c>
      <c r="W77" s="222">
        <f>R77*2+T77*1</f>
        <v>8</v>
      </c>
      <c r="X77" s="223"/>
      <c r="Y77" s="104" t="s">
        <v>139</v>
      </c>
      <c r="Z77" s="226">
        <f>F78+I78+L78+O78</f>
        <v>39</v>
      </c>
      <c r="AA77" s="223"/>
      <c r="AB77" s="227">
        <v>1</v>
      </c>
      <c r="AC77" s="228"/>
    </row>
    <row r="78" spans="1:29" ht="15" customHeight="1">
      <c r="A78" s="236"/>
      <c r="B78" s="238"/>
      <c r="C78" s="233"/>
      <c r="D78" s="233"/>
      <c r="E78" s="234"/>
      <c r="F78" s="105">
        <v>10</v>
      </c>
      <c r="G78" s="106" t="s">
        <v>140</v>
      </c>
      <c r="H78" s="107">
        <v>4</v>
      </c>
      <c r="I78" s="105">
        <v>9</v>
      </c>
      <c r="J78" s="106" t="s">
        <v>140</v>
      </c>
      <c r="K78" s="107">
        <v>7</v>
      </c>
      <c r="L78" s="105">
        <v>8</v>
      </c>
      <c r="M78" s="106" t="s">
        <v>140</v>
      </c>
      <c r="N78" s="107">
        <v>7</v>
      </c>
      <c r="O78" s="105">
        <v>12</v>
      </c>
      <c r="P78" s="106" t="s">
        <v>140</v>
      </c>
      <c r="Q78" s="107">
        <v>0</v>
      </c>
      <c r="R78" s="224"/>
      <c r="S78" s="231"/>
      <c r="T78" s="231"/>
      <c r="U78" s="231"/>
      <c r="V78" s="225"/>
      <c r="W78" s="224"/>
      <c r="X78" s="225"/>
      <c r="Y78" s="103" t="s">
        <v>141</v>
      </c>
      <c r="Z78" s="231">
        <f>H78+K78+N78+Q78</f>
        <v>18</v>
      </c>
      <c r="AA78" s="225"/>
      <c r="AB78" s="229"/>
      <c r="AC78" s="230"/>
    </row>
    <row r="79" spans="1:29" ht="15" customHeight="1">
      <c r="A79" s="235">
        <v>32</v>
      </c>
      <c r="B79" s="237" t="str">
        <f>'参加チーム名'!C35</f>
        <v>Ｐｃｈａｎs　ＲＳ</v>
      </c>
      <c r="C79" s="239" t="str">
        <f>IF(C80=""," ",IF(C80&gt;E80,"○",IF(C80&lt;E80,"×","△")))</f>
        <v>×</v>
      </c>
      <c r="D79" s="226"/>
      <c r="E79" s="223"/>
      <c r="F79" s="233"/>
      <c r="G79" s="233"/>
      <c r="H79" s="234"/>
      <c r="I79" s="232" t="str">
        <f>IF(I80=""," ",IF(I80&gt;K80,"○",IF(I80&lt;K80,"×","△")))</f>
        <v>×</v>
      </c>
      <c r="J79" s="226"/>
      <c r="K79" s="223"/>
      <c r="L79" s="232" t="str">
        <f>IF(L80=""," ",IF(L80&gt;N80,"○",IF(L80&lt;N80,"×","△")))</f>
        <v>×</v>
      </c>
      <c r="M79" s="226"/>
      <c r="N79" s="223"/>
      <c r="O79" s="232" t="str">
        <f>IF(O80=""," ",IF(O80&gt;Q80,"○",IF(O80&lt;Q80,"×","△")))</f>
        <v>○</v>
      </c>
      <c r="P79" s="226"/>
      <c r="Q79" s="223"/>
      <c r="R79" s="222">
        <f>IF(C80&gt;E80,1,0)+IF(I80&gt;K80,1,0)+IF(L80&gt;N80,1,0)+IF(O80&gt;Q80,1,0)</f>
        <v>1</v>
      </c>
      <c r="S79" s="226" t="s">
        <v>130</v>
      </c>
      <c r="T79" s="226">
        <f>IF(C80+E80&gt;0,IF(C80=E80,1,0),0)+IF(I80+K80&gt;0,IF(I80=K80,1,0),0)+IF(L80+N80&gt;0,IF(L80=N80,1,0),0+IF(O80+Q80&gt;0,IF(O80=Q80,1,0),0))</f>
        <v>0</v>
      </c>
      <c r="U79" s="226" t="s">
        <v>130</v>
      </c>
      <c r="V79" s="223">
        <f>IF(C80&lt;E80,1,0)+IF(I80&lt;K80,1,0)+IF(L80&lt;N80,1,0)+IF(O80&lt;Q80,1,0)</f>
        <v>3</v>
      </c>
      <c r="W79" s="240">
        <f>R79*2+T79*1</f>
        <v>2</v>
      </c>
      <c r="X79" s="241"/>
      <c r="Y79" s="104" t="s">
        <v>139</v>
      </c>
      <c r="Z79" s="226">
        <f>C80+I80+L80+O80</f>
        <v>13</v>
      </c>
      <c r="AA79" s="223"/>
      <c r="AB79" s="227">
        <v>4</v>
      </c>
      <c r="AC79" s="228"/>
    </row>
    <row r="80" spans="1:29" ht="15" customHeight="1">
      <c r="A80" s="236"/>
      <c r="B80" s="238"/>
      <c r="C80" s="108">
        <f>H78</f>
        <v>4</v>
      </c>
      <c r="D80" s="108" t="s">
        <v>140</v>
      </c>
      <c r="E80" s="109">
        <f>F78</f>
        <v>10</v>
      </c>
      <c r="F80" s="233"/>
      <c r="G80" s="233"/>
      <c r="H80" s="234"/>
      <c r="I80" s="105">
        <v>0</v>
      </c>
      <c r="J80" s="106" t="s">
        <v>140</v>
      </c>
      <c r="K80" s="107">
        <v>10</v>
      </c>
      <c r="L80" s="105">
        <v>0</v>
      </c>
      <c r="M80" s="106" t="s">
        <v>140</v>
      </c>
      <c r="N80" s="107">
        <v>11</v>
      </c>
      <c r="O80" s="105">
        <v>9</v>
      </c>
      <c r="P80" s="106" t="s">
        <v>140</v>
      </c>
      <c r="Q80" s="107">
        <v>4</v>
      </c>
      <c r="R80" s="224"/>
      <c r="S80" s="231"/>
      <c r="T80" s="231"/>
      <c r="U80" s="231"/>
      <c r="V80" s="225"/>
      <c r="W80" s="242"/>
      <c r="X80" s="243"/>
      <c r="Y80" s="103" t="s">
        <v>141</v>
      </c>
      <c r="Z80" s="231">
        <f>E80+K80+N80+Q80</f>
        <v>35</v>
      </c>
      <c r="AA80" s="225"/>
      <c r="AB80" s="229"/>
      <c r="AC80" s="230"/>
    </row>
    <row r="81" spans="1:29" ht="15" customHeight="1">
      <c r="A81" s="235">
        <v>33</v>
      </c>
      <c r="B81" s="237" t="str">
        <f>'参加チーム名'!C36</f>
        <v>杉小キャイーンブラザーズ</v>
      </c>
      <c r="C81" s="239" t="str">
        <f>IF(C82=""," ",IF(C82&gt;E82,"○",IF(C82&lt;E82,"×","△")))</f>
        <v>×</v>
      </c>
      <c r="D81" s="226"/>
      <c r="E81" s="223"/>
      <c r="F81" s="239" t="str">
        <f>IF(F82=""," ",IF(F82&gt;H82,"○",IF(F82&lt;H82,"×","△")))</f>
        <v>○</v>
      </c>
      <c r="G81" s="226"/>
      <c r="H81" s="223"/>
      <c r="I81" s="233"/>
      <c r="J81" s="233"/>
      <c r="K81" s="234"/>
      <c r="L81" s="232" t="str">
        <f>IF(L82=""," ",IF(L82&gt;N82,"○",IF(L82&lt;N82,"×","△")))</f>
        <v>○</v>
      </c>
      <c r="M81" s="226"/>
      <c r="N81" s="223"/>
      <c r="O81" s="232" t="str">
        <f>IF(O82=""," ",IF(O82&gt;Q82,"○",IF(O82&lt;Q82,"×","△")))</f>
        <v>○</v>
      </c>
      <c r="P81" s="226"/>
      <c r="Q81" s="223"/>
      <c r="R81" s="222">
        <f>IF(C82&gt;E82,1,0)+IF(F82&gt;H82,1,0)+IF(L82&gt;N82,1,0)+IF(O82&gt;Q82,1,0)</f>
        <v>3</v>
      </c>
      <c r="S81" s="226" t="s">
        <v>130</v>
      </c>
      <c r="T81" s="226">
        <f>IF(C82+E82&gt;0,IF(C82=E82,1,0),0)+IF(F82+H82&gt;0,IF(F82=H82,1,0),0)+IF(L82+N82&gt;0,IF(L82=N82,1,0),0+IF(O82+Q82&gt;0,IF(O82=Q82,1,0),0))</f>
        <v>0</v>
      </c>
      <c r="U81" s="226" t="s">
        <v>130</v>
      </c>
      <c r="V81" s="223">
        <f>IF(C82&lt;E82,1,0)+IF(F82&lt;H82,1,0)+IF(L82&lt;N82,1,0)+IF(O82&lt;Q82,1,0)</f>
        <v>1</v>
      </c>
      <c r="W81" s="222">
        <f>R81*2+T81*1</f>
        <v>6</v>
      </c>
      <c r="X81" s="223"/>
      <c r="Y81" s="104" t="s">
        <v>139</v>
      </c>
      <c r="Z81" s="226">
        <f>C82+F82+L82+O82</f>
        <v>38</v>
      </c>
      <c r="AA81" s="223"/>
      <c r="AB81" s="227">
        <v>2</v>
      </c>
      <c r="AC81" s="228"/>
    </row>
    <row r="82" spans="1:29" ht="15" customHeight="1">
      <c r="A82" s="236"/>
      <c r="B82" s="238"/>
      <c r="C82" s="106">
        <f>K78</f>
        <v>7</v>
      </c>
      <c r="D82" s="106" t="s">
        <v>140</v>
      </c>
      <c r="E82" s="107">
        <f>I78</f>
        <v>9</v>
      </c>
      <c r="F82" s="108">
        <f>K80</f>
        <v>10</v>
      </c>
      <c r="G82" s="108" t="s">
        <v>140</v>
      </c>
      <c r="H82" s="109">
        <f>I80</f>
        <v>0</v>
      </c>
      <c r="I82" s="233"/>
      <c r="J82" s="233"/>
      <c r="K82" s="234"/>
      <c r="L82" s="105">
        <v>9</v>
      </c>
      <c r="M82" s="106" t="s">
        <v>140</v>
      </c>
      <c r="N82" s="107">
        <v>8</v>
      </c>
      <c r="O82" s="103">
        <v>12</v>
      </c>
      <c r="P82" s="106" t="s">
        <v>140</v>
      </c>
      <c r="Q82" s="118">
        <v>0</v>
      </c>
      <c r="R82" s="224"/>
      <c r="S82" s="231"/>
      <c r="T82" s="231"/>
      <c r="U82" s="231"/>
      <c r="V82" s="225"/>
      <c r="W82" s="224"/>
      <c r="X82" s="225"/>
      <c r="Y82" s="103" t="s">
        <v>141</v>
      </c>
      <c r="Z82" s="231">
        <f>E82+H82+N82+Q82</f>
        <v>17</v>
      </c>
      <c r="AA82" s="225"/>
      <c r="AB82" s="229"/>
      <c r="AC82" s="230"/>
    </row>
    <row r="83" spans="1:29" ht="15" customHeight="1">
      <c r="A83" s="235">
        <v>34</v>
      </c>
      <c r="B83" s="237" t="str">
        <f>'参加チーム名'!C37</f>
        <v>緑ヶ丘ドッジボールスポ少</v>
      </c>
      <c r="C83" s="239" t="str">
        <f>IF(C84=""," ",IF(C84&gt;E84,"○",IF(C84&lt;E84,"×","△")))</f>
        <v>×</v>
      </c>
      <c r="D83" s="226"/>
      <c r="E83" s="223"/>
      <c r="F83" s="232" t="str">
        <f>IF(F84=""," ",IF(F84&gt;H84,"○",IF(F84&lt;H84,"×","△")))</f>
        <v>○</v>
      </c>
      <c r="G83" s="226"/>
      <c r="H83" s="223"/>
      <c r="I83" s="232" t="str">
        <f>IF(I84=""," ",IF(I84&gt;K84,"○",IF(I84&lt;K84,"×","△")))</f>
        <v>×</v>
      </c>
      <c r="J83" s="226"/>
      <c r="K83" s="223"/>
      <c r="L83" s="233"/>
      <c r="M83" s="233"/>
      <c r="N83" s="234"/>
      <c r="O83" s="232" t="str">
        <f>IF(O84=""," ",IF(O84&gt;Q84,"○",IF(O84&lt;Q84,"×","△")))</f>
        <v>○</v>
      </c>
      <c r="P83" s="226"/>
      <c r="Q83" s="223"/>
      <c r="R83" s="222">
        <f>IF(C84&gt;E84,1,0)+IF(F84&gt;H84,1,0)+IF(I84&gt;K84,1,0)+IF(O84&gt;Q84,1,0)</f>
        <v>2</v>
      </c>
      <c r="S83" s="226" t="s">
        <v>130</v>
      </c>
      <c r="T83" s="226">
        <f>IF(C84+E84&gt;0,IF(C84=E84,1,0),0)+IF(F84+H84&gt;0,IF(F84=H84,1,0),0)+IF(I84+K84&gt;0,IF(I84=K84,1,0),0+IF(O84+Q84&gt;0,IF(O84=Q84,1,0),0))</f>
        <v>0</v>
      </c>
      <c r="U83" s="226" t="s">
        <v>130</v>
      </c>
      <c r="V83" s="223">
        <f>IF(C84&lt;E84,1,0)+IF(F84&lt;H84,1,0)+IF(I84&lt;K84,1,0)+IF(O84&lt;Q84,1,0)</f>
        <v>2</v>
      </c>
      <c r="W83" s="222">
        <f>R83*2+T83*1</f>
        <v>4</v>
      </c>
      <c r="X83" s="223"/>
      <c r="Y83" s="104" t="s">
        <v>139</v>
      </c>
      <c r="Z83" s="226">
        <f>C84+F84+I84+O84</f>
        <v>36</v>
      </c>
      <c r="AA83" s="223"/>
      <c r="AB83" s="227">
        <v>3</v>
      </c>
      <c r="AC83" s="228"/>
    </row>
    <row r="84" spans="1:29" ht="15" customHeight="1">
      <c r="A84" s="236"/>
      <c r="B84" s="238"/>
      <c r="C84" s="106">
        <f>N78</f>
        <v>7</v>
      </c>
      <c r="D84" s="106" t="s">
        <v>140</v>
      </c>
      <c r="E84" s="107">
        <f>L78</f>
        <v>8</v>
      </c>
      <c r="F84" s="105">
        <f>N80</f>
        <v>11</v>
      </c>
      <c r="G84" s="106" t="s">
        <v>140</v>
      </c>
      <c r="H84" s="107">
        <f>L80</f>
        <v>0</v>
      </c>
      <c r="I84" s="105">
        <f>N82</f>
        <v>8</v>
      </c>
      <c r="J84" s="106" t="s">
        <v>140</v>
      </c>
      <c r="K84" s="107">
        <f>L82</f>
        <v>9</v>
      </c>
      <c r="L84" s="233"/>
      <c r="M84" s="233"/>
      <c r="N84" s="234"/>
      <c r="O84" s="103">
        <v>10</v>
      </c>
      <c r="P84" s="106" t="s">
        <v>140</v>
      </c>
      <c r="Q84" s="118">
        <v>5</v>
      </c>
      <c r="R84" s="224"/>
      <c r="S84" s="231"/>
      <c r="T84" s="231"/>
      <c r="U84" s="231"/>
      <c r="V84" s="225"/>
      <c r="W84" s="224"/>
      <c r="X84" s="225"/>
      <c r="Y84" s="103" t="s">
        <v>141</v>
      </c>
      <c r="Z84" s="231">
        <f>E84+H84+K84+Q84</f>
        <v>22</v>
      </c>
      <c r="AA84" s="225"/>
      <c r="AB84" s="229"/>
      <c r="AC84" s="230"/>
    </row>
    <row r="85" spans="1:29" ht="15" customHeight="1">
      <c r="A85" s="235">
        <v>35</v>
      </c>
      <c r="B85" s="237" t="str">
        <f>'参加チーム名'!C38</f>
        <v>みやぎ連合</v>
      </c>
      <c r="C85" s="239" t="str">
        <f>IF(C86=""," ",IF(C86&gt;E86,"○",IF(C86&lt;E86,"×","△")))</f>
        <v>×</v>
      </c>
      <c r="D85" s="226"/>
      <c r="E85" s="223"/>
      <c r="F85" s="232" t="str">
        <f>IF(F86=""," ",IF(F86&gt;H86,"○",IF(F86&lt;H86,"×","△")))</f>
        <v>×</v>
      </c>
      <c r="G85" s="226"/>
      <c r="H85" s="223"/>
      <c r="I85" s="232" t="str">
        <f>IF(I86=""," ",IF(I86&gt;K86,"○",IF(I86&lt;K86,"×","△")))</f>
        <v>×</v>
      </c>
      <c r="J85" s="226"/>
      <c r="K85" s="223"/>
      <c r="L85" s="232" t="str">
        <f>IF(L86=""," ",IF(L86&gt;N86,"○",IF(L86&lt;N86,"×","△")))</f>
        <v>×</v>
      </c>
      <c r="M85" s="226"/>
      <c r="N85" s="223"/>
      <c r="O85" s="233"/>
      <c r="P85" s="233"/>
      <c r="Q85" s="234"/>
      <c r="R85" s="222">
        <f>IF(C86&gt;E86,1,0)+IF(F86&gt;H86,1,0)+IF(I86&gt;K86,1,0)+IF(L86&gt;N86,1,0)</f>
        <v>0</v>
      </c>
      <c r="S85" s="226" t="s">
        <v>130</v>
      </c>
      <c r="T85" s="226">
        <f>IF(C86+E86&gt;0,IF(C86=E86,1,0),0)+IF(F86+H86&gt;0,IF(F86=H86,1,0),0)+IF(I86+K86&gt;0,IF(I86=K86,1,0),0+IF(L86+N86&gt;0,IF(L86=N86,1,0),0))</f>
        <v>0</v>
      </c>
      <c r="U85" s="226" t="s">
        <v>130</v>
      </c>
      <c r="V85" s="223">
        <f>IF(C86&lt;E86,1,0)+IF(F86&lt;H86,1,0)+IF(I86&lt;K86,1,0)+IF(L86&lt;N86,1,0)</f>
        <v>4</v>
      </c>
      <c r="W85" s="222">
        <f>R85*2+T85*1</f>
        <v>0</v>
      </c>
      <c r="X85" s="223"/>
      <c r="Y85" s="104" t="s">
        <v>139</v>
      </c>
      <c r="Z85" s="226">
        <f>C86+F86+I86+L86</f>
        <v>9</v>
      </c>
      <c r="AA85" s="223"/>
      <c r="AB85" s="227">
        <v>5</v>
      </c>
      <c r="AC85" s="228"/>
    </row>
    <row r="86" spans="1:29" ht="15" customHeight="1">
      <c r="A86" s="236"/>
      <c r="B86" s="238"/>
      <c r="C86" s="106">
        <f>Q78</f>
        <v>0</v>
      </c>
      <c r="D86" s="106" t="s">
        <v>140</v>
      </c>
      <c r="E86" s="107">
        <f>O78</f>
        <v>12</v>
      </c>
      <c r="F86" s="105">
        <f>Q80</f>
        <v>4</v>
      </c>
      <c r="G86" s="106" t="s">
        <v>140</v>
      </c>
      <c r="H86" s="107">
        <f>O80</f>
        <v>9</v>
      </c>
      <c r="I86" s="105">
        <f>Q82</f>
        <v>0</v>
      </c>
      <c r="J86" s="106" t="s">
        <v>140</v>
      </c>
      <c r="K86" s="107">
        <f>O82</f>
        <v>12</v>
      </c>
      <c r="L86" s="105">
        <f>Q84</f>
        <v>5</v>
      </c>
      <c r="M86" s="106" t="s">
        <v>140</v>
      </c>
      <c r="N86" s="107">
        <f>O84</f>
        <v>10</v>
      </c>
      <c r="O86" s="233"/>
      <c r="P86" s="233"/>
      <c r="Q86" s="234"/>
      <c r="R86" s="224"/>
      <c r="S86" s="231"/>
      <c r="T86" s="231"/>
      <c r="U86" s="231"/>
      <c r="V86" s="225"/>
      <c r="W86" s="224"/>
      <c r="X86" s="225"/>
      <c r="Y86" s="103" t="s">
        <v>141</v>
      </c>
      <c r="Z86" s="231">
        <f>E86+H86+K86+N86</f>
        <v>43</v>
      </c>
      <c r="AA86" s="225"/>
      <c r="AB86" s="229"/>
      <c r="AC86" s="230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</sheetData>
  <mergeCells count="617">
    <mergeCell ref="W85:X86"/>
    <mergeCell ref="Z85:AA85"/>
    <mergeCell ref="AB85:AC86"/>
    <mergeCell ref="Z86:AA86"/>
    <mergeCell ref="S85:S86"/>
    <mergeCell ref="T85:T86"/>
    <mergeCell ref="U85:U86"/>
    <mergeCell ref="V85:V86"/>
    <mergeCell ref="I85:K85"/>
    <mergeCell ref="L85:N85"/>
    <mergeCell ref="O85:Q86"/>
    <mergeCell ref="R85:R86"/>
    <mergeCell ref="A85:A86"/>
    <mergeCell ref="B85:B86"/>
    <mergeCell ref="C85:E85"/>
    <mergeCell ref="F85:H85"/>
    <mergeCell ref="W83:X84"/>
    <mergeCell ref="Z83:AA83"/>
    <mergeCell ref="AB83:AC84"/>
    <mergeCell ref="Z84:AA84"/>
    <mergeCell ref="S83:S84"/>
    <mergeCell ref="T83:T84"/>
    <mergeCell ref="U83:U84"/>
    <mergeCell ref="V83:V84"/>
    <mergeCell ref="I83:K83"/>
    <mergeCell ref="L83:N84"/>
    <mergeCell ref="O83:Q83"/>
    <mergeCell ref="R83:R84"/>
    <mergeCell ref="A83:A84"/>
    <mergeCell ref="B83:B84"/>
    <mergeCell ref="C83:E83"/>
    <mergeCell ref="F83:H83"/>
    <mergeCell ref="W81:X82"/>
    <mergeCell ref="Z81:AA81"/>
    <mergeCell ref="AB81:AC82"/>
    <mergeCell ref="Z82:AA82"/>
    <mergeCell ref="S81:S82"/>
    <mergeCell ref="T81:T82"/>
    <mergeCell ref="U81:U82"/>
    <mergeCell ref="V81:V82"/>
    <mergeCell ref="I81:K82"/>
    <mergeCell ref="L81:N81"/>
    <mergeCell ref="O81:Q81"/>
    <mergeCell ref="R81:R82"/>
    <mergeCell ref="A81:A82"/>
    <mergeCell ref="B81:B82"/>
    <mergeCell ref="C81:E81"/>
    <mergeCell ref="F81:H81"/>
    <mergeCell ref="W79:X80"/>
    <mergeCell ref="Z79:AA79"/>
    <mergeCell ref="AB79:AC80"/>
    <mergeCell ref="Z80:AA80"/>
    <mergeCell ref="S79:S80"/>
    <mergeCell ref="T79:T80"/>
    <mergeCell ref="U79:U80"/>
    <mergeCell ref="V79:V80"/>
    <mergeCell ref="I79:K79"/>
    <mergeCell ref="L79:N79"/>
    <mergeCell ref="O79:Q79"/>
    <mergeCell ref="R79:R80"/>
    <mergeCell ref="A79:A80"/>
    <mergeCell ref="B79:B80"/>
    <mergeCell ref="C79:E79"/>
    <mergeCell ref="F79:H80"/>
    <mergeCell ref="W77:X78"/>
    <mergeCell ref="Z77:AA77"/>
    <mergeCell ref="AB77:AC78"/>
    <mergeCell ref="Z78:AA78"/>
    <mergeCell ref="S77:S78"/>
    <mergeCell ref="T77:T78"/>
    <mergeCell ref="U77:U78"/>
    <mergeCell ref="V77:V78"/>
    <mergeCell ref="I77:K77"/>
    <mergeCell ref="L77:N77"/>
    <mergeCell ref="O77:Q77"/>
    <mergeCell ref="R77:R78"/>
    <mergeCell ref="A77:A78"/>
    <mergeCell ref="B77:B78"/>
    <mergeCell ref="C77:E78"/>
    <mergeCell ref="F77:H77"/>
    <mergeCell ref="O76:Q76"/>
    <mergeCell ref="W76:X76"/>
    <mergeCell ref="Y76:AA76"/>
    <mergeCell ref="AB76:AC76"/>
    <mergeCell ref="C76:E76"/>
    <mergeCell ref="F76:H76"/>
    <mergeCell ref="I76:K76"/>
    <mergeCell ref="L76:N76"/>
    <mergeCell ref="W73:X74"/>
    <mergeCell ref="Z73:AA73"/>
    <mergeCell ref="AB73:AC74"/>
    <mergeCell ref="Z74:AA74"/>
    <mergeCell ref="S73:S74"/>
    <mergeCell ref="T73:T74"/>
    <mergeCell ref="U73:U74"/>
    <mergeCell ref="V73:V74"/>
    <mergeCell ref="I73:K73"/>
    <mergeCell ref="L73:N73"/>
    <mergeCell ref="O73:Q74"/>
    <mergeCell ref="R73:R74"/>
    <mergeCell ref="A73:A74"/>
    <mergeCell ref="B73:B74"/>
    <mergeCell ref="C73:E73"/>
    <mergeCell ref="F73:H73"/>
    <mergeCell ref="V71:V72"/>
    <mergeCell ref="W71:X72"/>
    <mergeCell ref="Z71:AA71"/>
    <mergeCell ref="AB71:AC72"/>
    <mergeCell ref="Z72:AA72"/>
    <mergeCell ref="R71:R72"/>
    <mergeCell ref="S71:S72"/>
    <mergeCell ref="T71:T72"/>
    <mergeCell ref="U71:U72"/>
    <mergeCell ref="U69:U70"/>
    <mergeCell ref="V69:V70"/>
    <mergeCell ref="W69:X70"/>
    <mergeCell ref="A71:A72"/>
    <mergeCell ref="B71:B72"/>
    <mergeCell ref="C71:E71"/>
    <mergeCell ref="F71:H71"/>
    <mergeCell ref="I71:K71"/>
    <mergeCell ref="L71:N72"/>
    <mergeCell ref="O71:Q71"/>
    <mergeCell ref="C69:E69"/>
    <mergeCell ref="F69:H69"/>
    <mergeCell ref="I69:K70"/>
    <mergeCell ref="L69:N69"/>
    <mergeCell ref="I67:K67"/>
    <mergeCell ref="L67:N67"/>
    <mergeCell ref="O67:Q67"/>
    <mergeCell ref="R67:R68"/>
    <mergeCell ref="A65:A66"/>
    <mergeCell ref="B65:B66"/>
    <mergeCell ref="C65:E66"/>
    <mergeCell ref="F65:H65"/>
    <mergeCell ref="Z61:AA61"/>
    <mergeCell ref="AB61:AC62"/>
    <mergeCell ref="Y64:AA64"/>
    <mergeCell ref="AB64:AC64"/>
    <mergeCell ref="Z62:AA62"/>
    <mergeCell ref="AB59:AC60"/>
    <mergeCell ref="Z60:AA60"/>
    <mergeCell ref="A61:A62"/>
    <mergeCell ref="B61:B62"/>
    <mergeCell ref="L61:N61"/>
    <mergeCell ref="O61:Q62"/>
    <mergeCell ref="R61:R62"/>
    <mergeCell ref="S61:S62"/>
    <mergeCell ref="T61:T62"/>
    <mergeCell ref="U61:U62"/>
    <mergeCell ref="L59:N60"/>
    <mergeCell ref="O59:Q59"/>
    <mergeCell ref="R59:R60"/>
    <mergeCell ref="S59:S60"/>
    <mergeCell ref="A59:A60"/>
    <mergeCell ref="B59:B60"/>
    <mergeCell ref="C59:E59"/>
    <mergeCell ref="F59:H59"/>
    <mergeCell ref="AB53:AC54"/>
    <mergeCell ref="Z53:AA53"/>
    <mergeCell ref="T53:T54"/>
    <mergeCell ref="C57:E57"/>
    <mergeCell ref="F57:H57"/>
    <mergeCell ref="I57:K58"/>
    <mergeCell ref="L57:N57"/>
    <mergeCell ref="AB57:AC58"/>
    <mergeCell ref="I53:K53"/>
    <mergeCell ref="L53:N53"/>
    <mergeCell ref="O53:Q53"/>
    <mergeCell ref="R53:R54"/>
    <mergeCell ref="AB49:AC50"/>
    <mergeCell ref="Z50:AA50"/>
    <mergeCell ref="Z49:AA49"/>
    <mergeCell ref="W52:X52"/>
    <mergeCell ref="Y52:AA52"/>
    <mergeCell ref="AB52:AC52"/>
    <mergeCell ref="O49:Q50"/>
    <mergeCell ref="R49:R50"/>
    <mergeCell ref="S49:S50"/>
    <mergeCell ref="T49:T50"/>
    <mergeCell ref="C49:E49"/>
    <mergeCell ref="F49:H49"/>
    <mergeCell ref="I49:K49"/>
    <mergeCell ref="L49:N49"/>
    <mergeCell ref="AB43:AC44"/>
    <mergeCell ref="Z43:AA43"/>
    <mergeCell ref="Z44:AA44"/>
    <mergeCell ref="A45:A46"/>
    <mergeCell ref="B45:B46"/>
    <mergeCell ref="C45:E45"/>
    <mergeCell ref="F45:H45"/>
    <mergeCell ref="I45:K46"/>
    <mergeCell ref="L45:N45"/>
    <mergeCell ref="O45:Q45"/>
    <mergeCell ref="U43:U44"/>
    <mergeCell ref="V43:V44"/>
    <mergeCell ref="W43:X44"/>
    <mergeCell ref="T43:T44"/>
    <mergeCell ref="I43:K43"/>
    <mergeCell ref="L43:N43"/>
    <mergeCell ref="O43:Q43"/>
    <mergeCell ref="R43:R44"/>
    <mergeCell ref="A43:A44"/>
    <mergeCell ref="B43:B44"/>
    <mergeCell ref="C43:E43"/>
    <mergeCell ref="F43:H44"/>
    <mergeCell ref="Y40:AA40"/>
    <mergeCell ref="AB40:AC40"/>
    <mergeCell ref="A41:A42"/>
    <mergeCell ref="B41:B42"/>
    <mergeCell ref="C41:E42"/>
    <mergeCell ref="L41:N41"/>
    <mergeCell ref="F41:H41"/>
    <mergeCell ref="I41:K41"/>
    <mergeCell ref="S41:S42"/>
    <mergeCell ref="T41:T42"/>
    <mergeCell ref="C40:E40"/>
    <mergeCell ref="F40:H40"/>
    <mergeCell ref="I40:K40"/>
    <mergeCell ref="L40:N40"/>
    <mergeCell ref="L35:N36"/>
    <mergeCell ref="O35:Q35"/>
    <mergeCell ref="R35:R36"/>
    <mergeCell ref="C37:E37"/>
    <mergeCell ref="F37:H37"/>
    <mergeCell ref="I37:K37"/>
    <mergeCell ref="L37:N37"/>
    <mergeCell ref="AB31:AC32"/>
    <mergeCell ref="T29:T30"/>
    <mergeCell ref="A33:A34"/>
    <mergeCell ref="B33:B34"/>
    <mergeCell ref="C33:E33"/>
    <mergeCell ref="F33:H33"/>
    <mergeCell ref="I33:K34"/>
    <mergeCell ref="L33:N33"/>
    <mergeCell ref="O33:Q33"/>
    <mergeCell ref="R33:R34"/>
    <mergeCell ref="L31:N31"/>
    <mergeCell ref="R31:R32"/>
    <mergeCell ref="S31:S32"/>
    <mergeCell ref="T31:T32"/>
    <mergeCell ref="U29:U30"/>
    <mergeCell ref="V29:V30"/>
    <mergeCell ref="W29:X30"/>
    <mergeCell ref="AB28:AC28"/>
    <mergeCell ref="Z29:AA29"/>
    <mergeCell ref="AB29:AC30"/>
    <mergeCell ref="Z30:AA30"/>
    <mergeCell ref="A29:A30"/>
    <mergeCell ref="B29:B30"/>
    <mergeCell ref="C29:E30"/>
    <mergeCell ref="F29:H29"/>
    <mergeCell ref="I29:K29"/>
    <mergeCell ref="L29:N29"/>
    <mergeCell ref="O29:Q29"/>
    <mergeCell ref="R29:R30"/>
    <mergeCell ref="S29:S30"/>
    <mergeCell ref="AB67:AC68"/>
    <mergeCell ref="AB69:AC70"/>
    <mergeCell ref="Z70:AA70"/>
    <mergeCell ref="V67:V68"/>
    <mergeCell ref="W67:X68"/>
    <mergeCell ref="T69:T70"/>
    <mergeCell ref="Z67:AA67"/>
    <mergeCell ref="V65:V66"/>
    <mergeCell ref="W65:X66"/>
    <mergeCell ref="C28:E28"/>
    <mergeCell ref="F28:H28"/>
    <mergeCell ref="I28:K28"/>
    <mergeCell ref="L28:N28"/>
    <mergeCell ref="O28:Q28"/>
    <mergeCell ref="W28:X28"/>
    <mergeCell ref="Y28:AA28"/>
    <mergeCell ref="O69:Q69"/>
    <mergeCell ref="R69:R70"/>
    <mergeCell ref="S69:S70"/>
    <mergeCell ref="Z68:AA68"/>
    <mergeCell ref="Z69:AA69"/>
    <mergeCell ref="T67:T68"/>
    <mergeCell ref="U67:U68"/>
    <mergeCell ref="S67:S68"/>
    <mergeCell ref="AB65:AC66"/>
    <mergeCell ref="Z65:AA65"/>
    <mergeCell ref="W64:X64"/>
    <mergeCell ref="T65:T66"/>
    <mergeCell ref="U65:U66"/>
    <mergeCell ref="Z66:AA66"/>
    <mergeCell ref="I64:K64"/>
    <mergeCell ref="O64:Q64"/>
    <mergeCell ref="L64:N64"/>
    <mergeCell ref="S65:S66"/>
    <mergeCell ref="I65:K65"/>
    <mergeCell ref="L65:N65"/>
    <mergeCell ref="O65:Q65"/>
    <mergeCell ref="R65:R66"/>
    <mergeCell ref="Z58:AA58"/>
    <mergeCell ref="Z59:AA59"/>
    <mergeCell ref="F61:H61"/>
    <mergeCell ref="T59:T60"/>
    <mergeCell ref="U59:U60"/>
    <mergeCell ref="V59:V60"/>
    <mergeCell ref="W59:X60"/>
    <mergeCell ref="V61:V62"/>
    <mergeCell ref="W61:X62"/>
    <mergeCell ref="I59:K59"/>
    <mergeCell ref="A57:A58"/>
    <mergeCell ref="B57:B58"/>
    <mergeCell ref="AB55:AC56"/>
    <mergeCell ref="V57:V58"/>
    <mergeCell ref="W57:X58"/>
    <mergeCell ref="S55:S56"/>
    <mergeCell ref="T57:T58"/>
    <mergeCell ref="U57:U58"/>
    <mergeCell ref="Z56:AA56"/>
    <mergeCell ref="Z57:AA57"/>
    <mergeCell ref="A55:A56"/>
    <mergeCell ref="B55:B56"/>
    <mergeCell ref="C55:E55"/>
    <mergeCell ref="F55:H56"/>
    <mergeCell ref="Z55:AA55"/>
    <mergeCell ref="V53:V54"/>
    <mergeCell ref="W53:X54"/>
    <mergeCell ref="O57:Q57"/>
    <mergeCell ref="R57:R58"/>
    <mergeCell ref="S57:S58"/>
    <mergeCell ref="V55:V56"/>
    <mergeCell ref="W55:X56"/>
    <mergeCell ref="O55:Q55"/>
    <mergeCell ref="R55:R56"/>
    <mergeCell ref="U53:U54"/>
    <mergeCell ref="Z54:AA54"/>
    <mergeCell ref="V47:V48"/>
    <mergeCell ref="W47:X48"/>
    <mergeCell ref="U47:U48"/>
    <mergeCell ref="U49:U50"/>
    <mergeCell ref="V49:V50"/>
    <mergeCell ref="W49:X50"/>
    <mergeCell ref="AB47:AC48"/>
    <mergeCell ref="Z48:AA48"/>
    <mergeCell ref="F47:H47"/>
    <mergeCell ref="L47:N48"/>
    <mergeCell ref="O47:Q47"/>
    <mergeCell ref="R47:R48"/>
    <mergeCell ref="S47:S48"/>
    <mergeCell ref="A49:A50"/>
    <mergeCell ref="B49:B50"/>
    <mergeCell ref="Z46:AA46"/>
    <mergeCell ref="Z47:AA47"/>
    <mergeCell ref="W45:X46"/>
    <mergeCell ref="I47:K47"/>
    <mergeCell ref="T47:T48"/>
    <mergeCell ref="A47:A48"/>
    <mergeCell ref="B47:B48"/>
    <mergeCell ref="C47:E47"/>
    <mergeCell ref="Z41:AA41"/>
    <mergeCell ref="AB45:AC46"/>
    <mergeCell ref="R45:R46"/>
    <mergeCell ref="S45:S46"/>
    <mergeCell ref="T45:T46"/>
    <mergeCell ref="U45:U46"/>
    <mergeCell ref="V45:V46"/>
    <mergeCell ref="Z45:AA45"/>
    <mergeCell ref="AB41:AC42"/>
    <mergeCell ref="S43:S44"/>
    <mergeCell ref="O41:Q41"/>
    <mergeCell ref="Z38:AA38"/>
    <mergeCell ref="W37:X38"/>
    <mergeCell ref="O40:Q40"/>
    <mergeCell ref="W40:X40"/>
    <mergeCell ref="R41:R42"/>
    <mergeCell ref="Z42:AA42"/>
    <mergeCell ref="U41:U42"/>
    <mergeCell ref="V41:V42"/>
    <mergeCell ref="W41:X42"/>
    <mergeCell ref="AB37:AC38"/>
    <mergeCell ref="S37:S38"/>
    <mergeCell ref="T37:T38"/>
    <mergeCell ref="U37:U38"/>
    <mergeCell ref="V37:V38"/>
    <mergeCell ref="Z37:AA37"/>
    <mergeCell ref="T35:T36"/>
    <mergeCell ref="U35:U36"/>
    <mergeCell ref="V35:V36"/>
    <mergeCell ref="W35:X36"/>
    <mergeCell ref="S35:S36"/>
    <mergeCell ref="O37:Q38"/>
    <mergeCell ref="R37:R38"/>
    <mergeCell ref="A35:A36"/>
    <mergeCell ref="B35:B36"/>
    <mergeCell ref="C35:E35"/>
    <mergeCell ref="F35:H35"/>
    <mergeCell ref="A37:A38"/>
    <mergeCell ref="B37:B38"/>
    <mergeCell ref="I35:K35"/>
    <mergeCell ref="Z34:AA34"/>
    <mergeCell ref="Z35:AA35"/>
    <mergeCell ref="W33:X34"/>
    <mergeCell ref="AB33:AC34"/>
    <mergeCell ref="AB35:AC36"/>
    <mergeCell ref="Z36:AA36"/>
    <mergeCell ref="S33:S34"/>
    <mergeCell ref="T33:T34"/>
    <mergeCell ref="U33:U34"/>
    <mergeCell ref="V33:V34"/>
    <mergeCell ref="Z32:AA32"/>
    <mergeCell ref="Z33:AA33"/>
    <mergeCell ref="U31:U32"/>
    <mergeCell ref="V31:V32"/>
    <mergeCell ref="W31:X32"/>
    <mergeCell ref="Z31:AA31"/>
    <mergeCell ref="A31:A32"/>
    <mergeCell ref="B31:B32"/>
    <mergeCell ref="F31:H32"/>
    <mergeCell ref="Z11:AA11"/>
    <mergeCell ref="A13:A14"/>
    <mergeCell ref="B13:B14"/>
    <mergeCell ref="F13:H13"/>
    <mergeCell ref="V13:V14"/>
    <mergeCell ref="W13:X14"/>
    <mergeCell ref="I13:K13"/>
    <mergeCell ref="AB11:AC12"/>
    <mergeCell ref="Z12:AA12"/>
    <mergeCell ref="C31:E31"/>
    <mergeCell ref="I31:K31"/>
    <mergeCell ref="O31:Q31"/>
    <mergeCell ref="T11:T12"/>
    <mergeCell ref="U11:U12"/>
    <mergeCell ref="V11:V12"/>
    <mergeCell ref="W11:X12"/>
    <mergeCell ref="C13:E13"/>
    <mergeCell ref="Z9:AA9"/>
    <mergeCell ref="AB9:AC10"/>
    <mergeCell ref="Z10:AA10"/>
    <mergeCell ref="A11:A12"/>
    <mergeCell ref="B11:B12"/>
    <mergeCell ref="C11:E11"/>
    <mergeCell ref="F11:H11"/>
    <mergeCell ref="I11:K11"/>
    <mergeCell ref="R11:R12"/>
    <mergeCell ref="S11:S12"/>
    <mergeCell ref="T9:T10"/>
    <mergeCell ref="U9:U10"/>
    <mergeCell ref="V9:V10"/>
    <mergeCell ref="W9:X10"/>
    <mergeCell ref="I9:K10"/>
    <mergeCell ref="O9:Q9"/>
    <mergeCell ref="R9:R10"/>
    <mergeCell ref="S9:S10"/>
    <mergeCell ref="L9:N9"/>
    <mergeCell ref="A9:A10"/>
    <mergeCell ref="B9:B10"/>
    <mergeCell ref="C9:E9"/>
    <mergeCell ref="F9:H9"/>
    <mergeCell ref="W7:X8"/>
    <mergeCell ref="Z7:AA7"/>
    <mergeCell ref="AB7:AC8"/>
    <mergeCell ref="Z8:AA8"/>
    <mergeCell ref="S7:S8"/>
    <mergeCell ref="T7:T8"/>
    <mergeCell ref="U7:U8"/>
    <mergeCell ref="V7:V8"/>
    <mergeCell ref="Z5:AA5"/>
    <mergeCell ref="AB5:AC6"/>
    <mergeCell ref="Z6:AA6"/>
    <mergeCell ref="A7:A8"/>
    <mergeCell ref="B7:B8"/>
    <mergeCell ref="C7:E7"/>
    <mergeCell ref="F7:H8"/>
    <mergeCell ref="I7:K7"/>
    <mergeCell ref="O7:Q7"/>
    <mergeCell ref="R7:R8"/>
    <mergeCell ref="T5:T6"/>
    <mergeCell ref="U5:U6"/>
    <mergeCell ref="V5:V6"/>
    <mergeCell ref="W5:X6"/>
    <mergeCell ref="I5:K5"/>
    <mergeCell ref="O5:Q5"/>
    <mergeCell ref="R5:R6"/>
    <mergeCell ref="S5:S6"/>
    <mergeCell ref="A5:A6"/>
    <mergeCell ref="B5:B6"/>
    <mergeCell ref="C5:E6"/>
    <mergeCell ref="F5:H5"/>
    <mergeCell ref="A69:A70"/>
    <mergeCell ref="B69:B70"/>
    <mergeCell ref="C61:E61"/>
    <mergeCell ref="I61:K61"/>
    <mergeCell ref="A67:A68"/>
    <mergeCell ref="B67:B68"/>
    <mergeCell ref="C67:E67"/>
    <mergeCell ref="F67:H68"/>
    <mergeCell ref="C64:E64"/>
    <mergeCell ref="F64:H64"/>
    <mergeCell ref="S53:S54"/>
    <mergeCell ref="T55:T56"/>
    <mergeCell ref="U55:U56"/>
    <mergeCell ref="F52:H52"/>
    <mergeCell ref="F53:H53"/>
    <mergeCell ref="O52:Q52"/>
    <mergeCell ref="I52:K52"/>
    <mergeCell ref="L52:N52"/>
    <mergeCell ref="I55:K55"/>
    <mergeCell ref="L55:N55"/>
    <mergeCell ref="C52:E52"/>
    <mergeCell ref="A53:A54"/>
    <mergeCell ref="B53:B54"/>
    <mergeCell ref="C53:E54"/>
    <mergeCell ref="A1:AC1"/>
    <mergeCell ref="C4:E4"/>
    <mergeCell ref="F4:H4"/>
    <mergeCell ref="I4:K4"/>
    <mergeCell ref="O4:Q4"/>
    <mergeCell ref="W4:X4"/>
    <mergeCell ref="Y4:AA4"/>
    <mergeCell ref="AB4:AC4"/>
    <mergeCell ref="O13:Q14"/>
    <mergeCell ref="R13:R14"/>
    <mergeCell ref="S13:S14"/>
    <mergeCell ref="Z13:AA13"/>
    <mergeCell ref="AB13:AC14"/>
    <mergeCell ref="Z14:AA14"/>
    <mergeCell ref="L4:N4"/>
    <mergeCell ref="L5:N5"/>
    <mergeCell ref="L7:N7"/>
    <mergeCell ref="L13:N13"/>
    <mergeCell ref="L11:N12"/>
    <mergeCell ref="T13:T14"/>
    <mergeCell ref="U13:U14"/>
    <mergeCell ref="O11:Q11"/>
    <mergeCell ref="C16:E16"/>
    <mergeCell ref="F16:H16"/>
    <mergeCell ref="I16:K16"/>
    <mergeCell ref="L16:N16"/>
    <mergeCell ref="O16:Q16"/>
    <mergeCell ref="W16:X16"/>
    <mergeCell ref="Y16:AA16"/>
    <mergeCell ref="AB16:AC16"/>
    <mergeCell ref="A17:A18"/>
    <mergeCell ref="B17:B18"/>
    <mergeCell ref="C17:E18"/>
    <mergeCell ref="F17:H17"/>
    <mergeCell ref="I17:K17"/>
    <mergeCell ref="L17:N17"/>
    <mergeCell ref="O17:Q17"/>
    <mergeCell ref="R17:R18"/>
    <mergeCell ref="S17:S18"/>
    <mergeCell ref="T17:T18"/>
    <mergeCell ref="U17:U18"/>
    <mergeCell ref="V17:V18"/>
    <mergeCell ref="W17:X18"/>
    <mergeCell ref="Z17:AA17"/>
    <mergeCell ref="AB17:AC18"/>
    <mergeCell ref="Z18:AA18"/>
    <mergeCell ref="A19:A20"/>
    <mergeCell ref="B19:B20"/>
    <mergeCell ref="C19:E19"/>
    <mergeCell ref="F19:H20"/>
    <mergeCell ref="I19:K19"/>
    <mergeCell ref="L19:N19"/>
    <mergeCell ref="O19:Q19"/>
    <mergeCell ref="R19:R20"/>
    <mergeCell ref="S19:S20"/>
    <mergeCell ref="T19:T20"/>
    <mergeCell ref="U19:U20"/>
    <mergeCell ref="V19:V20"/>
    <mergeCell ref="W19:X20"/>
    <mergeCell ref="Z19:AA19"/>
    <mergeCell ref="AB19:AC20"/>
    <mergeCell ref="Z20:AA20"/>
    <mergeCell ref="A21:A22"/>
    <mergeCell ref="B21:B22"/>
    <mergeCell ref="C21:E21"/>
    <mergeCell ref="F21:H21"/>
    <mergeCell ref="I21:K22"/>
    <mergeCell ref="L21:N21"/>
    <mergeCell ref="O21:Q21"/>
    <mergeCell ref="R21:R22"/>
    <mergeCell ref="S21:S22"/>
    <mergeCell ref="T21:T22"/>
    <mergeCell ref="U21:U22"/>
    <mergeCell ref="V21:V22"/>
    <mergeCell ref="W21:X22"/>
    <mergeCell ref="Z21:AA21"/>
    <mergeCell ref="AB21:AC22"/>
    <mergeCell ref="Z22:AA22"/>
    <mergeCell ref="A23:A24"/>
    <mergeCell ref="B23:B24"/>
    <mergeCell ref="C23:E23"/>
    <mergeCell ref="F23:H23"/>
    <mergeCell ref="I23:K23"/>
    <mergeCell ref="L23:N24"/>
    <mergeCell ref="O23:Q23"/>
    <mergeCell ref="R23:R24"/>
    <mergeCell ref="S23:S24"/>
    <mergeCell ref="T23:T24"/>
    <mergeCell ref="U23:U24"/>
    <mergeCell ref="V23:V24"/>
    <mergeCell ref="W23:X24"/>
    <mergeCell ref="Z23:AA23"/>
    <mergeCell ref="AB23:AC24"/>
    <mergeCell ref="Z24:AA24"/>
    <mergeCell ref="A25:A26"/>
    <mergeCell ref="B25:B26"/>
    <mergeCell ref="C25:E25"/>
    <mergeCell ref="F25:H25"/>
    <mergeCell ref="I25:K25"/>
    <mergeCell ref="L25:N25"/>
    <mergeCell ref="O25:Q26"/>
    <mergeCell ref="R25:R26"/>
    <mergeCell ref="S25:S26"/>
    <mergeCell ref="T25:T26"/>
    <mergeCell ref="U25:U26"/>
    <mergeCell ref="V25:V26"/>
    <mergeCell ref="W25:X26"/>
    <mergeCell ref="Z25:AA25"/>
    <mergeCell ref="AB25:AC26"/>
    <mergeCell ref="Z26:AA26"/>
  </mergeCells>
  <printOptions horizontalCentered="1"/>
  <pageMargins left="0.7874015748031497" right="0.1968503937007874" top="0.3937007874015748" bottom="0.1968503937007874" header="0.5118110236220472" footer="0.5118110236220472"/>
  <pageSetup fitToHeight="1" fitToWidth="1"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="125" zoomScaleNormal="125" workbookViewId="0" topLeftCell="A1">
      <selection activeCell="Q39" sqref="Q39:T39"/>
    </sheetView>
  </sheetViews>
  <sheetFormatPr defaultColWidth="8.796875" defaultRowHeight="14.25" customHeight="1"/>
  <cols>
    <col min="1" max="1" width="28.59765625" style="91" customWidth="1"/>
    <col min="2" max="4" width="3.69921875" style="53" customWidth="1"/>
    <col min="5" max="5" width="3.69921875" style="61" customWidth="1"/>
    <col min="6" max="7" width="3.69921875" style="53" customWidth="1"/>
    <col min="8" max="8" width="3.69921875" style="61" customWidth="1"/>
    <col min="9" max="10" width="3.69921875" style="53" customWidth="1"/>
    <col min="11" max="11" width="3.69921875" style="61" customWidth="1"/>
    <col min="12" max="14" width="3.69921875" style="53" customWidth="1"/>
    <col min="15" max="15" width="4.59765625" style="53" customWidth="1"/>
    <col min="16" max="25" width="3.69921875" style="53" customWidth="1"/>
    <col min="26" max="26" width="3.69921875" style="63" customWidth="1"/>
    <col min="27" max="28" width="3.69921875" style="65" customWidth="1"/>
    <col min="29" max="29" width="3.69921875" style="63" customWidth="1"/>
    <col min="30" max="30" width="3.69921875" style="66" customWidth="1"/>
    <col min="31" max="31" width="3.69921875" style="65" customWidth="1"/>
    <col min="32" max="32" width="3.69921875" style="63" customWidth="1"/>
    <col min="33" max="33" width="3.69921875" style="66" customWidth="1"/>
    <col min="34" max="35" width="3.69921875" style="65" customWidth="1"/>
    <col min="36" max="36" width="28.3984375" style="92" customWidth="1"/>
    <col min="37" max="16384" width="3.3984375" style="53" customWidth="1"/>
  </cols>
  <sheetData>
    <row r="1" spans="1:36" ht="30" customHeight="1">
      <c r="A1" s="297" t="s">
        <v>110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36" ht="30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</row>
    <row r="3" spans="1:36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/>
      <c r="O3"/>
      <c r="P3"/>
      <c r="Q3"/>
      <c r="R3"/>
      <c r="S3"/>
      <c r="T3"/>
      <c r="U3"/>
      <c r="V3"/>
      <c r="W3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14.25" customHeight="1" thickBot="1">
      <c r="A4" s="269" t="s">
        <v>179</v>
      </c>
      <c r="B4"/>
      <c r="C4"/>
      <c r="D4"/>
      <c r="E4"/>
      <c r="F4"/>
      <c r="G4"/>
      <c r="H4"/>
      <c r="I4"/>
      <c r="J4" s="52"/>
      <c r="K4" s="52"/>
      <c r="L4" s="52"/>
      <c r="M4" s="52"/>
      <c r="N4"/>
      <c r="O4"/>
      <c r="P4"/>
      <c r="Q4"/>
      <c r="R4"/>
      <c r="S4"/>
      <c r="T4"/>
      <c r="U4"/>
      <c r="V4"/>
      <c r="W4"/>
      <c r="X4" s="52"/>
      <c r="Y4" s="52"/>
      <c r="Z4" s="52"/>
      <c r="AA4"/>
      <c r="AB4"/>
      <c r="AC4"/>
      <c r="AD4"/>
      <c r="AE4"/>
      <c r="AF4"/>
      <c r="AG4" s="52"/>
      <c r="AH4" s="52"/>
      <c r="AI4" s="52"/>
      <c r="AJ4" s="270" t="s">
        <v>186</v>
      </c>
    </row>
    <row r="5" spans="1:36" ht="14.25" customHeight="1">
      <c r="A5" s="214"/>
      <c r="B5"/>
      <c r="C5"/>
      <c r="D5"/>
      <c r="E5"/>
      <c r="F5"/>
      <c r="G5"/>
      <c r="H5" s="112"/>
      <c r="I5" s="112"/>
      <c r="N5" s="310" t="s">
        <v>147</v>
      </c>
      <c r="O5" s="303"/>
      <c r="P5" s="303"/>
      <c r="Q5" s="303"/>
      <c r="R5" s="303"/>
      <c r="S5" s="303"/>
      <c r="T5" s="303"/>
      <c r="U5" s="303"/>
      <c r="V5" s="303"/>
      <c r="W5" s="304"/>
      <c r="AA5"/>
      <c r="AB5"/>
      <c r="AC5"/>
      <c r="AD5"/>
      <c r="AE5"/>
      <c r="AF5"/>
      <c r="AJ5" s="209"/>
    </row>
    <row r="6" spans="1:36" ht="14.25" customHeight="1" thickBot="1">
      <c r="A6" s="271" t="s">
        <v>5</v>
      </c>
      <c r="B6"/>
      <c r="C6"/>
      <c r="D6"/>
      <c r="E6"/>
      <c r="F6"/>
      <c r="G6"/>
      <c r="H6" s="169">
        <v>4</v>
      </c>
      <c r="I6" s="112"/>
      <c r="N6" s="311"/>
      <c r="O6" s="312"/>
      <c r="P6" s="312"/>
      <c r="Q6" s="312"/>
      <c r="R6" s="312"/>
      <c r="S6" s="312"/>
      <c r="T6" s="312"/>
      <c r="U6" s="312"/>
      <c r="V6" s="312"/>
      <c r="W6" s="313"/>
      <c r="Z6" s="61"/>
      <c r="AA6"/>
      <c r="AB6"/>
      <c r="AC6" s="175">
        <v>9</v>
      </c>
      <c r="AD6"/>
      <c r="AE6"/>
      <c r="AF6"/>
      <c r="AI6" s="73"/>
      <c r="AJ6" s="210" t="s">
        <v>81</v>
      </c>
    </row>
    <row r="7" spans="1:36" ht="14.25" customHeight="1" thickTop="1">
      <c r="A7" s="272"/>
      <c r="B7" s="111"/>
      <c r="C7" s="62"/>
      <c r="D7" s="62"/>
      <c r="E7" s="115"/>
      <c r="F7" s="115"/>
      <c r="G7" s="56"/>
      <c r="H7" s="134"/>
      <c r="I7" s="57"/>
      <c r="N7" s="298" t="s">
        <v>148</v>
      </c>
      <c r="O7" s="299"/>
      <c r="P7" s="302" t="s">
        <v>81</v>
      </c>
      <c r="Q7" s="303"/>
      <c r="R7" s="303"/>
      <c r="S7" s="303"/>
      <c r="T7" s="303"/>
      <c r="U7" s="303"/>
      <c r="V7" s="303"/>
      <c r="W7" s="304"/>
      <c r="AA7"/>
      <c r="AB7" s="57"/>
      <c r="AC7" s="57"/>
      <c r="AD7" s="162"/>
      <c r="AE7" s="163"/>
      <c r="AF7" s="163"/>
      <c r="AG7" s="159"/>
      <c r="AH7" s="165"/>
      <c r="AI7" s="173"/>
      <c r="AJ7" s="211"/>
    </row>
    <row r="8" spans="1:36" ht="14.25" customHeight="1">
      <c r="A8" s="213" t="s">
        <v>158</v>
      </c>
      <c r="E8" s="112"/>
      <c r="F8" s="112"/>
      <c r="G8" s="58"/>
      <c r="H8" s="251" t="s">
        <v>30</v>
      </c>
      <c r="I8" s="252"/>
      <c r="N8" s="300"/>
      <c r="O8" s="301"/>
      <c r="P8" s="305"/>
      <c r="Q8" s="305"/>
      <c r="R8" s="305"/>
      <c r="S8" s="305"/>
      <c r="T8" s="305"/>
      <c r="U8" s="305"/>
      <c r="V8" s="305"/>
      <c r="W8" s="306"/>
      <c r="AA8" s="112"/>
      <c r="AB8" s="252" t="s">
        <v>31</v>
      </c>
      <c r="AC8" s="253"/>
      <c r="AD8" s="176"/>
      <c r="AE8" s="112"/>
      <c r="AF8" s="112"/>
      <c r="AJ8" s="208" t="s">
        <v>196</v>
      </c>
    </row>
    <row r="9" spans="1:36" ht="14.25" customHeight="1" thickBot="1">
      <c r="A9" s="214"/>
      <c r="G9" s="58"/>
      <c r="H9" s="251"/>
      <c r="I9" s="252"/>
      <c r="K9" s="61" t="s">
        <v>16</v>
      </c>
      <c r="N9" s="287" t="s">
        <v>197</v>
      </c>
      <c r="O9" s="307"/>
      <c r="P9" s="291" t="s">
        <v>82</v>
      </c>
      <c r="Q9" s="291"/>
      <c r="R9" s="291"/>
      <c r="S9" s="291"/>
      <c r="T9" s="291"/>
      <c r="U9" s="291"/>
      <c r="V9" s="291"/>
      <c r="W9" s="292"/>
      <c r="X9" s="75"/>
      <c r="Y9" s="75"/>
      <c r="Z9" s="63">
        <v>10</v>
      </c>
      <c r="AA9" s="157"/>
      <c r="AB9" s="254"/>
      <c r="AC9" s="255"/>
      <c r="AD9" s="155"/>
      <c r="AJ9" s="209"/>
    </row>
    <row r="10" spans="1:36" ht="14.25" customHeight="1" thickTop="1">
      <c r="A10" s="210" t="s">
        <v>12</v>
      </c>
      <c r="B10" s="54"/>
      <c r="C10" s="55"/>
      <c r="D10" s="55"/>
      <c r="E10" s="61">
        <v>0</v>
      </c>
      <c r="H10" s="153"/>
      <c r="I10" s="154"/>
      <c r="J10" s="154"/>
      <c r="K10" s="174"/>
      <c r="N10" s="308"/>
      <c r="O10" s="309"/>
      <c r="P10" s="295"/>
      <c r="Q10" s="295"/>
      <c r="R10" s="295"/>
      <c r="S10" s="295"/>
      <c r="T10" s="295"/>
      <c r="U10" s="295"/>
      <c r="V10" s="295"/>
      <c r="W10" s="296"/>
      <c r="Z10" s="182"/>
      <c r="AC10" s="69"/>
      <c r="AF10" s="63">
        <v>0</v>
      </c>
      <c r="AG10" s="70"/>
      <c r="AH10" s="71"/>
      <c r="AI10" s="72"/>
      <c r="AJ10" s="210" t="s">
        <v>77</v>
      </c>
    </row>
    <row r="11" spans="1:36" ht="14.25" customHeight="1">
      <c r="A11" s="211"/>
      <c r="B11" s="111"/>
      <c r="C11" s="62"/>
      <c r="D11" s="56"/>
      <c r="E11" s="252" t="s">
        <v>32</v>
      </c>
      <c r="F11" s="252"/>
      <c r="H11" s="174"/>
      <c r="K11" s="174"/>
      <c r="N11" s="287" t="s">
        <v>198</v>
      </c>
      <c r="O11" s="288"/>
      <c r="P11" s="291" t="s">
        <v>173</v>
      </c>
      <c r="Q11" s="291"/>
      <c r="R11" s="291"/>
      <c r="S11" s="291"/>
      <c r="T11" s="291"/>
      <c r="U11" s="291"/>
      <c r="V11" s="291"/>
      <c r="W11" s="292"/>
      <c r="Z11" s="182"/>
      <c r="AD11" s="64"/>
      <c r="AE11" s="252" t="s">
        <v>33</v>
      </c>
      <c r="AF11" s="256"/>
      <c r="AJ11" s="211"/>
    </row>
    <row r="12" spans="1:36" ht="14.25" customHeight="1" thickBot="1">
      <c r="A12" s="213" t="s">
        <v>187</v>
      </c>
      <c r="D12" s="58"/>
      <c r="E12" s="252"/>
      <c r="F12" s="252"/>
      <c r="H12" s="174"/>
      <c r="K12" s="174"/>
      <c r="N12" s="300"/>
      <c r="O12" s="301"/>
      <c r="P12" s="295"/>
      <c r="Q12" s="295"/>
      <c r="R12" s="295"/>
      <c r="S12" s="295"/>
      <c r="T12" s="295"/>
      <c r="U12" s="295"/>
      <c r="V12" s="295"/>
      <c r="W12" s="296"/>
      <c r="Z12" s="182"/>
      <c r="AD12" s="64"/>
      <c r="AE12" s="252"/>
      <c r="AF12" s="256"/>
      <c r="AJ12" s="208" t="s">
        <v>87</v>
      </c>
    </row>
    <row r="13" spans="1:36" ht="14.25" customHeight="1" thickTop="1">
      <c r="A13" s="214"/>
      <c r="D13" s="149"/>
      <c r="E13" s="153"/>
      <c r="F13" s="154"/>
      <c r="G13" s="154"/>
      <c r="H13" s="61">
        <v>7</v>
      </c>
      <c r="K13" s="178"/>
      <c r="L13" s="57"/>
      <c r="N13" s="287" t="s">
        <v>198</v>
      </c>
      <c r="O13" s="288"/>
      <c r="P13" s="291" t="s">
        <v>83</v>
      </c>
      <c r="Q13" s="291"/>
      <c r="R13" s="291"/>
      <c r="S13" s="291"/>
      <c r="T13" s="291"/>
      <c r="U13" s="291"/>
      <c r="V13" s="291"/>
      <c r="W13" s="292"/>
      <c r="Y13" s="57"/>
      <c r="Z13" s="177"/>
      <c r="AC13" s="63">
        <v>5</v>
      </c>
      <c r="AD13" s="159"/>
      <c r="AE13" s="159"/>
      <c r="AF13" s="160"/>
      <c r="AG13" s="155"/>
      <c r="AJ13" s="209"/>
    </row>
    <row r="14" spans="1:36" ht="14.25" customHeight="1" thickBot="1">
      <c r="A14" s="210" t="s">
        <v>173</v>
      </c>
      <c r="B14" s="150"/>
      <c r="C14" s="151"/>
      <c r="D14" s="152"/>
      <c r="K14" s="178"/>
      <c r="L14" s="57"/>
      <c r="N14" s="289"/>
      <c r="O14" s="290"/>
      <c r="P14" s="293"/>
      <c r="Q14" s="293"/>
      <c r="R14" s="293"/>
      <c r="S14" s="293"/>
      <c r="T14" s="293"/>
      <c r="U14" s="293"/>
      <c r="V14" s="293"/>
      <c r="W14" s="294"/>
      <c r="Y14" s="57"/>
      <c r="Z14" s="177"/>
      <c r="AE14" s="66"/>
      <c r="AG14" s="156"/>
      <c r="AH14" s="157"/>
      <c r="AI14" s="158"/>
      <c r="AJ14" s="210" t="s">
        <v>6</v>
      </c>
    </row>
    <row r="15" spans="1:36" ht="14.25" customHeight="1" thickTop="1">
      <c r="A15" s="211"/>
      <c r="E15" s="75">
        <v>10</v>
      </c>
      <c r="F15" s="57"/>
      <c r="G15" s="76"/>
      <c r="H15" s="75"/>
      <c r="I15" s="76"/>
      <c r="K15" s="257" t="s">
        <v>34</v>
      </c>
      <c r="L15" s="252"/>
      <c r="N15" s="201">
        <v>7</v>
      </c>
      <c r="O15" s="77"/>
      <c r="V15" s="77"/>
      <c r="W15" s="201">
        <v>10</v>
      </c>
      <c r="Y15" s="252" t="s">
        <v>35</v>
      </c>
      <c r="Z15" s="253"/>
      <c r="AB15" s="76"/>
      <c r="AC15" s="75"/>
      <c r="AF15" s="63">
        <v>11</v>
      </c>
      <c r="AJ15" s="211"/>
    </row>
    <row r="16" spans="1:36" ht="14.25" customHeight="1" thickBot="1">
      <c r="A16" s="213" t="s">
        <v>193</v>
      </c>
      <c r="E16" s="57"/>
      <c r="F16" s="57"/>
      <c r="G16" s="65"/>
      <c r="H16" s="75"/>
      <c r="I16" s="66"/>
      <c r="J16" s="76"/>
      <c r="K16" s="258"/>
      <c r="L16" s="254"/>
      <c r="M16" s="151"/>
      <c r="N16" s="201">
        <v>5</v>
      </c>
      <c r="O16" s="192"/>
      <c r="V16" s="78"/>
      <c r="W16" s="201">
        <v>10</v>
      </c>
      <c r="X16" s="151"/>
      <c r="Y16" s="254"/>
      <c r="Z16" s="255"/>
      <c r="AA16" s="53"/>
      <c r="AB16" s="53"/>
      <c r="AC16" s="75"/>
      <c r="AJ16" s="208" t="s">
        <v>185</v>
      </c>
    </row>
    <row r="17" spans="1:36" ht="14.25" customHeight="1" thickTop="1">
      <c r="A17" s="214"/>
      <c r="F17" s="76"/>
      <c r="G17" s="65"/>
      <c r="H17" s="75"/>
      <c r="I17" s="66"/>
      <c r="J17" s="76"/>
      <c r="K17" s="79"/>
      <c r="L17" s="76"/>
      <c r="M17" s="84"/>
      <c r="N17" s="78"/>
      <c r="O17" s="78"/>
      <c r="V17" s="78"/>
      <c r="W17" s="78"/>
      <c r="X17" s="187"/>
      <c r="Z17" s="69"/>
      <c r="AA17" s="53"/>
      <c r="AB17" s="53"/>
      <c r="AC17" s="75"/>
      <c r="AE17" s="66"/>
      <c r="AJ17" s="209"/>
    </row>
    <row r="18" spans="1:36" ht="14.25" customHeight="1" thickBot="1">
      <c r="A18" s="210" t="s">
        <v>9</v>
      </c>
      <c r="B18" s="54"/>
      <c r="C18" s="55"/>
      <c r="D18" s="55"/>
      <c r="E18" s="61">
        <v>5</v>
      </c>
      <c r="F18" s="65"/>
      <c r="G18" s="65"/>
      <c r="H18" s="57"/>
      <c r="I18" s="57"/>
      <c r="J18" s="66"/>
      <c r="K18" s="82"/>
      <c r="L18" s="66"/>
      <c r="M18" s="97"/>
      <c r="N18" s="78"/>
      <c r="O18" s="78"/>
      <c r="V18" s="78"/>
      <c r="W18" s="78"/>
      <c r="X18" s="194"/>
      <c r="Z18" s="69"/>
      <c r="AA18" s="53"/>
      <c r="AB18" s="53"/>
      <c r="AC18" s="75"/>
      <c r="AF18" s="63">
        <v>11</v>
      </c>
      <c r="AI18" s="73"/>
      <c r="AJ18" s="210" t="s">
        <v>1</v>
      </c>
    </row>
    <row r="19" spans="1:36" ht="14.25" customHeight="1" thickTop="1">
      <c r="A19" s="211"/>
      <c r="D19" s="56"/>
      <c r="E19" s="252" t="s">
        <v>36</v>
      </c>
      <c r="F19" s="252"/>
      <c r="H19" s="57"/>
      <c r="I19" s="57"/>
      <c r="J19" s="84"/>
      <c r="K19" s="75"/>
      <c r="L19" s="76"/>
      <c r="M19" s="84"/>
      <c r="X19" s="194"/>
      <c r="Z19" s="81"/>
      <c r="AA19" s="80"/>
      <c r="AB19" s="57"/>
      <c r="AC19" s="57"/>
      <c r="AE19" s="252" t="s">
        <v>37</v>
      </c>
      <c r="AF19" s="252"/>
      <c r="AG19" s="164"/>
      <c r="AH19" s="165"/>
      <c r="AI19" s="165"/>
      <c r="AJ19" s="211"/>
    </row>
    <row r="20" spans="1:36" ht="14.25" customHeight="1" thickBot="1">
      <c r="A20" s="213" t="s">
        <v>190</v>
      </c>
      <c r="D20" s="58"/>
      <c r="E20" s="252"/>
      <c r="F20" s="252"/>
      <c r="H20" s="169">
        <v>7</v>
      </c>
      <c r="I20" s="112"/>
      <c r="J20" s="58"/>
      <c r="M20" s="58"/>
      <c r="N20" s="83"/>
      <c r="O20" s="83"/>
      <c r="Q20" s="206"/>
      <c r="R20" s="267" t="s">
        <v>19</v>
      </c>
      <c r="S20" s="268"/>
      <c r="V20" s="83"/>
      <c r="W20" s="83"/>
      <c r="X20" s="195"/>
      <c r="Y20" s="76"/>
      <c r="Z20" s="81"/>
      <c r="AA20" s="64"/>
      <c r="AB20" s="57"/>
      <c r="AC20" s="75">
        <v>4</v>
      </c>
      <c r="AE20" s="252"/>
      <c r="AF20" s="252"/>
      <c r="AG20" s="155"/>
      <c r="AJ20" s="208" t="s">
        <v>162</v>
      </c>
    </row>
    <row r="21" spans="1:36" ht="14.25" customHeight="1" thickTop="1">
      <c r="A21" s="214"/>
      <c r="D21" s="149"/>
      <c r="E21" s="153"/>
      <c r="F21" s="154"/>
      <c r="G21" s="168"/>
      <c r="J21" s="58"/>
      <c r="M21" s="58"/>
      <c r="N21" s="83"/>
      <c r="O21" s="83"/>
      <c r="V21" s="83"/>
      <c r="W21" s="83"/>
      <c r="X21" s="195"/>
      <c r="Y21" s="76"/>
      <c r="Z21" s="75"/>
      <c r="AA21" s="64"/>
      <c r="AC21" s="69"/>
      <c r="AD21" s="166"/>
      <c r="AE21" s="159"/>
      <c r="AF21" s="167"/>
      <c r="AJ21" s="209"/>
    </row>
    <row r="22" spans="1:36" ht="14.25" customHeight="1" thickBot="1">
      <c r="A22" s="210" t="s">
        <v>3</v>
      </c>
      <c r="B22" s="150"/>
      <c r="C22" s="151"/>
      <c r="D22" s="152"/>
      <c r="G22" s="58"/>
      <c r="J22" s="58"/>
      <c r="M22" s="58"/>
      <c r="N22" s="83"/>
      <c r="O22" s="83"/>
      <c r="V22" s="83"/>
      <c r="W22" s="83"/>
      <c r="X22" s="195"/>
      <c r="Y22" s="76"/>
      <c r="Z22" s="75"/>
      <c r="AA22" s="64"/>
      <c r="AC22" s="69"/>
      <c r="AD22" s="64"/>
      <c r="AE22" s="66"/>
      <c r="AF22" s="69"/>
      <c r="AG22" s="70"/>
      <c r="AH22" s="71"/>
      <c r="AI22" s="72"/>
      <c r="AJ22" s="210" t="s">
        <v>92</v>
      </c>
    </row>
    <row r="23" spans="1:36" ht="14.25" customHeight="1" thickTop="1">
      <c r="A23" s="211"/>
      <c r="E23" s="169">
        <v>8</v>
      </c>
      <c r="F23" s="112"/>
      <c r="G23" s="58"/>
      <c r="H23" s="252" t="s">
        <v>38</v>
      </c>
      <c r="I23" s="252"/>
      <c r="J23" s="84"/>
      <c r="K23" s="75"/>
      <c r="L23" s="76"/>
      <c r="M23" s="84"/>
      <c r="N23" s="134"/>
      <c r="O23" s="57"/>
      <c r="P23" s="278" t="s">
        <v>184</v>
      </c>
      <c r="Q23" s="279"/>
      <c r="R23" s="279"/>
      <c r="S23" s="279"/>
      <c r="T23" s="279"/>
      <c r="U23" s="280"/>
      <c r="V23" s="57"/>
      <c r="W23" s="57"/>
      <c r="X23" s="195"/>
      <c r="Y23" s="76"/>
      <c r="Z23" s="75"/>
      <c r="AA23" s="80"/>
      <c r="AB23" s="252" t="s">
        <v>39</v>
      </c>
      <c r="AC23" s="256"/>
      <c r="AD23" s="64"/>
      <c r="AE23"/>
      <c r="AF23">
        <v>10</v>
      </c>
      <c r="AJ23" s="211"/>
    </row>
    <row r="24" spans="1:36" ht="14.25" customHeight="1" thickBot="1">
      <c r="A24" s="213" t="s">
        <v>157</v>
      </c>
      <c r="E24" s="112"/>
      <c r="F24" s="112"/>
      <c r="G24" s="58"/>
      <c r="H24" s="252"/>
      <c r="I24" s="252"/>
      <c r="J24" s="114"/>
      <c r="K24" s="86"/>
      <c r="L24" s="85"/>
      <c r="M24" s="114"/>
      <c r="N24" s="134"/>
      <c r="O24" s="57"/>
      <c r="P24" s="281"/>
      <c r="Q24" s="282"/>
      <c r="R24" s="282"/>
      <c r="S24" s="282"/>
      <c r="T24" s="282"/>
      <c r="U24" s="283"/>
      <c r="V24" s="57"/>
      <c r="W24" s="57"/>
      <c r="X24" s="196"/>
      <c r="Y24" s="65"/>
      <c r="Z24" s="75"/>
      <c r="AA24" s="64"/>
      <c r="AB24" s="252"/>
      <c r="AC24" s="256"/>
      <c r="AD24" s="64"/>
      <c r="AE24"/>
      <c r="AF24"/>
      <c r="AJ24" s="208" t="s">
        <v>161</v>
      </c>
    </row>
    <row r="25" spans="1:36" ht="14.25" customHeight="1" thickTop="1">
      <c r="A25" s="214"/>
      <c r="H25" s="162"/>
      <c r="I25" s="163"/>
      <c r="J25" s="163"/>
      <c r="K25" s="175" t="s">
        <v>17</v>
      </c>
      <c r="L25"/>
      <c r="M25" s="113"/>
      <c r="N25" s="136"/>
      <c r="O25" s="77"/>
      <c r="P25" s="281"/>
      <c r="Q25" s="282"/>
      <c r="R25" s="282"/>
      <c r="S25" s="282"/>
      <c r="T25" s="282"/>
      <c r="U25" s="283"/>
      <c r="V25" s="77"/>
      <c r="W25" s="77"/>
      <c r="X25" s="196"/>
      <c r="Y25" s="65"/>
      <c r="Z25" s="75">
        <v>7</v>
      </c>
      <c r="AA25" s="159"/>
      <c r="AB25" s="159"/>
      <c r="AC25" s="160"/>
      <c r="AJ25" s="209"/>
    </row>
    <row r="26" spans="1:36" ht="14.25" customHeight="1" thickBot="1">
      <c r="A26" s="210" t="s">
        <v>178</v>
      </c>
      <c r="B26" s="54"/>
      <c r="C26" s="55"/>
      <c r="D26" s="55"/>
      <c r="E26" s="61">
        <v>0</v>
      </c>
      <c r="H26" s="176"/>
      <c r="I26" s="112"/>
      <c r="J26" s="112"/>
      <c r="K26"/>
      <c r="L26"/>
      <c r="M26" s="113"/>
      <c r="N26" s="136"/>
      <c r="O26" s="77"/>
      <c r="P26" s="284"/>
      <c r="Q26" s="285"/>
      <c r="R26" s="285"/>
      <c r="S26" s="285"/>
      <c r="T26" s="285"/>
      <c r="U26" s="286"/>
      <c r="V26" s="77"/>
      <c r="W26" s="77"/>
      <c r="X26" s="194"/>
      <c r="Y26"/>
      <c r="Z26"/>
      <c r="AA26" s="112"/>
      <c r="AB26" s="112"/>
      <c r="AC26" s="182"/>
      <c r="AF26" s="63">
        <v>4</v>
      </c>
      <c r="AG26" s="70"/>
      <c r="AH26" s="71"/>
      <c r="AI26" s="72"/>
      <c r="AJ26" s="210" t="s">
        <v>177</v>
      </c>
    </row>
    <row r="27" spans="1:36" ht="14.25" customHeight="1">
      <c r="A27" s="211"/>
      <c r="D27" s="56"/>
      <c r="E27" s="251" t="s">
        <v>40</v>
      </c>
      <c r="F27" s="252"/>
      <c r="H27" s="176"/>
      <c r="I27" s="112"/>
      <c r="J27" s="112"/>
      <c r="K27"/>
      <c r="L27"/>
      <c r="M27" s="113"/>
      <c r="N27" s="60"/>
      <c r="R27" s="202"/>
      <c r="S27" s="194"/>
      <c r="W27" s="149"/>
      <c r="X27" s="194"/>
      <c r="Y27"/>
      <c r="Z27"/>
      <c r="AA27" s="112"/>
      <c r="AB27" s="112"/>
      <c r="AC27" s="182"/>
      <c r="AE27" s="252" t="s">
        <v>41</v>
      </c>
      <c r="AF27" s="256"/>
      <c r="AJ27" s="211"/>
    </row>
    <row r="28" spans="1:36" ht="14.25" customHeight="1" thickBot="1">
      <c r="A28" s="213" t="s">
        <v>164</v>
      </c>
      <c r="D28" s="58"/>
      <c r="E28" s="251"/>
      <c r="F28" s="252"/>
      <c r="H28" s="178"/>
      <c r="I28" s="57"/>
      <c r="J28" s="112"/>
      <c r="K28"/>
      <c r="L28"/>
      <c r="M28" s="113"/>
      <c r="N28" s="60"/>
      <c r="S28" s="194"/>
      <c r="W28" s="149"/>
      <c r="X28" s="194"/>
      <c r="Y28"/>
      <c r="Z28"/>
      <c r="AA28" s="112"/>
      <c r="AB28" s="57"/>
      <c r="AC28" s="177"/>
      <c r="AE28" s="252"/>
      <c r="AF28" s="256"/>
      <c r="AJ28" s="270" t="s">
        <v>189</v>
      </c>
    </row>
    <row r="29" spans="1:36" ht="14.25" customHeight="1" thickTop="1">
      <c r="A29" s="214"/>
      <c r="D29" s="149"/>
      <c r="E29" s="153"/>
      <c r="F29" s="154"/>
      <c r="G29" s="154"/>
      <c r="H29" s="75">
        <v>8</v>
      </c>
      <c r="I29" s="57"/>
      <c r="J29"/>
      <c r="K29"/>
      <c r="L29"/>
      <c r="M29" s="113"/>
      <c r="N29" s="137"/>
      <c r="O29" s="87"/>
      <c r="S29" s="194"/>
      <c r="V29" s="87"/>
      <c r="W29" s="203"/>
      <c r="X29" s="194"/>
      <c r="Y29"/>
      <c r="Z29"/>
      <c r="AA29" s="112"/>
      <c r="AB29" s="57"/>
      <c r="AC29" s="75">
        <v>11</v>
      </c>
      <c r="AD29" s="159"/>
      <c r="AE29" s="159"/>
      <c r="AF29" s="160"/>
      <c r="AG29" s="155"/>
      <c r="AJ29" s="209"/>
    </row>
    <row r="30" spans="1:36" ht="14.25" customHeight="1" thickBot="1">
      <c r="A30" s="210" t="s">
        <v>149</v>
      </c>
      <c r="B30" s="150"/>
      <c r="C30" s="151"/>
      <c r="D30" s="152"/>
      <c r="H30" s="112"/>
      <c r="I30" s="112"/>
      <c r="J30" s="112"/>
      <c r="K30"/>
      <c r="L30"/>
      <c r="M30" s="113"/>
      <c r="N30" s="60"/>
      <c r="S30" s="194"/>
      <c r="W30" s="204"/>
      <c r="X30" s="194"/>
      <c r="Y30"/>
      <c r="Z30"/>
      <c r="AA30" s="112"/>
      <c r="AB30" s="112"/>
      <c r="AE30" s="66"/>
      <c r="AG30" s="156"/>
      <c r="AH30" s="157"/>
      <c r="AI30" s="158"/>
      <c r="AJ30" s="210" t="s">
        <v>2</v>
      </c>
    </row>
    <row r="31" spans="1:36" ht="14.25" customHeight="1" thickTop="1">
      <c r="A31" s="211"/>
      <c r="E31" s="63">
        <v>11</v>
      </c>
      <c r="F31" s="57"/>
      <c r="H31" s="112"/>
      <c r="I31" s="112"/>
      <c r="J31" s="112"/>
      <c r="K31"/>
      <c r="L31"/>
      <c r="M31" s="113"/>
      <c r="N31" s="251" t="s">
        <v>42</v>
      </c>
      <c r="O31" s="252"/>
      <c r="S31" s="194"/>
      <c r="V31" s="252" t="s">
        <v>43</v>
      </c>
      <c r="W31" s="253"/>
      <c r="X31" s="194"/>
      <c r="AE31"/>
      <c r="AF31">
        <v>11</v>
      </c>
      <c r="AJ31" s="211"/>
    </row>
    <row r="32" spans="1:36" ht="14.25" customHeight="1" thickBot="1">
      <c r="A32" s="213" t="s">
        <v>181</v>
      </c>
      <c r="E32" s="57"/>
      <c r="F32" s="57"/>
      <c r="M32" s="58"/>
      <c r="N32" s="265"/>
      <c r="O32" s="266"/>
      <c r="P32" s="55"/>
      <c r="Q32" s="55"/>
      <c r="R32" s="55"/>
      <c r="S32" s="205"/>
      <c r="T32" s="151"/>
      <c r="U32" s="151"/>
      <c r="V32" s="254"/>
      <c r="W32" s="255"/>
      <c r="X32" s="194"/>
      <c r="AJ32" s="208" t="s">
        <v>182</v>
      </c>
    </row>
    <row r="33" spans="1:36" ht="14.25" customHeight="1" thickTop="1">
      <c r="A33" s="214"/>
      <c r="I33" s="65"/>
      <c r="K33" s="57"/>
      <c r="L33" s="57"/>
      <c r="M33" s="149"/>
      <c r="N33" s="6"/>
      <c r="O33" s="6"/>
      <c r="P33" s="6"/>
      <c r="U33" s="6"/>
      <c r="V33" s="6"/>
      <c r="W33" s="6"/>
      <c r="X33" s="79"/>
      <c r="Y33" s="57"/>
      <c r="Z33" s="57"/>
      <c r="AJ33" s="209"/>
    </row>
    <row r="34" spans="1:36" ht="14.25" customHeight="1" thickBot="1">
      <c r="A34" s="210" t="s">
        <v>82</v>
      </c>
      <c r="B34" s="60"/>
      <c r="E34" s="61">
        <v>12</v>
      </c>
      <c r="K34" s="57"/>
      <c r="L34" s="57"/>
      <c r="M34" s="149"/>
      <c r="Q34" s="88"/>
      <c r="R34" s="88"/>
      <c r="S34" s="88"/>
      <c r="T34" s="88"/>
      <c r="X34" s="60"/>
      <c r="Y34" s="57"/>
      <c r="Z34" s="57"/>
      <c r="AF34" s="63">
        <v>8</v>
      </c>
      <c r="AI34" s="73"/>
      <c r="AJ34" s="210" t="s">
        <v>163</v>
      </c>
    </row>
    <row r="35" spans="1:36" ht="14.25" customHeight="1" thickTop="1">
      <c r="A35" s="211"/>
      <c r="B35" s="154"/>
      <c r="C35" s="154"/>
      <c r="D35" s="170"/>
      <c r="E35" s="252" t="s">
        <v>44</v>
      </c>
      <c r="F35" s="252"/>
      <c r="H35" s="112"/>
      <c r="I35" s="112"/>
      <c r="M35" s="149"/>
      <c r="N35" s="89"/>
      <c r="O35"/>
      <c r="P35"/>
      <c r="Q35" s="273" t="s">
        <v>199</v>
      </c>
      <c r="R35" s="273"/>
      <c r="S35" s="273"/>
      <c r="T35" s="273"/>
      <c r="U35"/>
      <c r="V35"/>
      <c r="W35" s="89"/>
      <c r="X35" s="60"/>
      <c r="AB35"/>
      <c r="AC35"/>
      <c r="AE35" s="252" t="s">
        <v>45</v>
      </c>
      <c r="AF35" s="252"/>
      <c r="AG35" s="164"/>
      <c r="AH35" s="165"/>
      <c r="AI35" s="165"/>
      <c r="AJ35" s="211"/>
    </row>
    <row r="36" spans="1:36" ht="14.25" customHeight="1" thickBot="1">
      <c r="A36" s="213" t="s">
        <v>85</v>
      </c>
      <c r="D36" s="149"/>
      <c r="E36" s="252"/>
      <c r="F36" s="252"/>
      <c r="H36" s="112">
        <v>11</v>
      </c>
      <c r="I36" s="112"/>
      <c r="M36" s="149"/>
      <c r="Q36" s="274"/>
      <c r="R36" s="274"/>
      <c r="S36" s="274"/>
      <c r="T36" s="274"/>
      <c r="X36" s="60"/>
      <c r="AB36"/>
      <c r="AC36" s="175">
        <v>6</v>
      </c>
      <c r="AE36" s="252"/>
      <c r="AF36" s="252"/>
      <c r="AG36" s="155"/>
      <c r="AJ36" s="208" t="s">
        <v>84</v>
      </c>
    </row>
    <row r="37" spans="1:36" ht="14.25" customHeight="1" thickTop="1">
      <c r="A37" s="214"/>
      <c r="D37" s="58"/>
      <c r="E37" s="171"/>
      <c r="F37" s="154"/>
      <c r="G37" s="154"/>
      <c r="H37" s="174"/>
      <c r="M37" s="149"/>
      <c r="N37" s="7"/>
      <c r="Q37" s="275" t="s">
        <v>20</v>
      </c>
      <c r="R37" s="276"/>
      <c r="S37" s="276"/>
      <c r="T37" s="277"/>
      <c r="W37" s="7"/>
      <c r="X37" s="60"/>
      <c r="AD37" s="166"/>
      <c r="AE37" s="159"/>
      <c r="AF37" s="167"/>
      <c r="AJ37" s="209"/>
    </row>
    <row r="38" spans="1:36" ht="14.25" customHeight="1">
      <c r="A38" s="210" t="s">
        <v>60</v>
      </c>
      <c r="B38" s="54"/>
      <c r="C38" s="55"/>
      <c r="D38" s="59"/>
      <c r="E38" s="67"/>
      <c r="H38" s="174"/>
      <c r="M38" s="149"/>
      <c r="Q38" s="259" t="s">
        <v>21</v>
      </c>
      <c r="R38" s="260"/>
      <c r="S38" s="260"/>
      <c r="T38" s="261"/>
      <c r="X38" s="60"/>
      <c r="AD38" s="64"/>
      <c r="AE38" s="66"/>
      <c r="AF38" s="69"/>
      <c r="AG38" s="70"/>
      <c r="AH38" s="71"/>
      <c r="AI38" s="72"/>
      <c r="AJ38" s="210" t="s">
        <v>89</v>
      </c>
    </row>
    <row r="39" spans="1:36" ht="14.25" customHeight="1" thickBot="1">
      <c r="A39" s="211"/>
      <c r="E39" s="169">
        <v>0</v>
      </c>
      <c r="F39" s="112"/>
      <c r="G39" s="76"/>
      <c r="H39" s="257" t="s">
        <v>47</v>
      </c>
      <c r="I39" s="252"/>
      <c r="M39" s="149"/>
      <c r="Q39" s="262" t="s">
        <v>46</v>
      </c>
      <c r="R39" s="263"/>
      <c r="S39" s="263"/>
      <c r="T39" s="264"/>
      <c r="X39" s="60"/>
      <c r="AB39" s="252" t="s">
        <v>48</v>
      </c>
      <c r="AC39" s="256"/>
      <c r="AD39" s="64"/>
      <c r="AE39" s="112"/>
      <c r="AF39" s="169">
        <v>6</v>
      </c>
      <c r="AJ39" s="211"/>
    </row>
    <row r="40" spans="1:36" ht="14.25" customHeight="1" thickBot="1" thickTop="1">
      <c r="A40" s="213" t="s">
        <v>86</v>
      </c>
      <c r="E40" s="112"/>
      <c r="F40" s="112"/>
      <c r="G40" s="65"/>
      <c r="H40" s="258"/>
      <c r="I40" s="254"/>
      <c r="J40" s="183"/>
      <c r="K40" s="63">
        <v>11</v>
      </c>
      <c r="L40" s="76"/>
      <c r="M40" s="197"/>
      <c r="X40" s="68"/>
      <c r="Y40" s="65"/>
      <c r="Z40" s="63">
        <v>4</v>
      </c>
      <c r="AA40" s="53"/>
      <c r="AB40" s="252"/>
      <c r="AC40" s="256"/>
      <c r="AD40" s="64"/>
      <c r="AJ40" s="208" t="s">
        <v>180</v>
      </c>
    </row>
    <row r="41" spans="1:36" ht="14.25" customHeight="1" thickTop="1">
      <c r="A41" s="214"/>
      <c r="F41" s="76"/>
      <c r="G41" s="73"/>
      <c r="H41" s="75"/>
      <c r="I41" s="66"/>
      <c r="J41" s="76"/>
      <c r="K41" s="188"/>
      <c r="L41" s="76"/>
      <c r="M41" s="197"/>
      <c r="W41" s="76"/>
      <c r="X41" s="60"/>
      <c r="AA41" s="184"/>
      <c r="AB41" s="154"/>
      <c r="AC41" s="185"/>
      <c r="AE41" s="66"/>
      <c r="AJ41" s="209"/>
    </row>
    <row r="42" spans="1:36" ht="14.25" customHeight="1">
      <c r="A42" s="210" t="s">
        <v>176</v>
      </c>
      <c r="B42" s="54"/>
      <c r="C42" s="55"/>
      <c r="D42" s="55"/>
      <c r="E42" s="61">
        <v>6</v>
      </c>
      <c r="F42" s="65"/>
      <c r="G42" s="73"/>
      <c r="H42" s="75"/>
      <c r="I42" s="66"/>
      <c r="J42" s="66"/>
      <c r="K42" s="189"/>
      <c r="L42" s="66"/>
      <c r="M42" s="198"/>
      <c r="N42" s="90"/>
      <c r="W42" s="138"/>
      <c r="X42" s="60"/>
      <c r="AA42" s="60"/>
      <c r="AB42" s="53"/>
      <c r="AC42" s="186"/>
      <c r="AF42" s="63" t="s">
        <v>14</v>
      </c>
      <c r="AG42" s="70"/>
      <c r="AH42" s="71"/>
      <c r="AI42" s="72"/>
      <c r="AJ42" s="210" t="s">
        <v>11</v>
      </c>
    </row>
    <row r="43" spans="1:36" ht="14.25" customHeight="1">
      <c r="A43" s="211"/>
      <c r="D43" s="56"/>
      <c r="E43" s="251" t="s">
        <v>49</v>
      </c>
      <c r="F43" s="252"/>
      <c r="G43" s="58"/>
      <c r="J43" s="76"/>
      <c r="K43" s="176"/>
      <c r="L43" s="112"/>
      <c r="M43" s="197"/>
      <c r="W43" s="138"/>
      <c r="X43" s="116"/>
      <c r="Y43" s="112"/>
      <c r="Z43" s="112"/>
      <c r="AA43" s="116"/>
      <c r="AB43" s="112"/>
      <c r="AC43" s="161"/>
      <c r="AE43" s="252" t="s">
        <v>50</v>
      </c>
      <c r="AF43" s="256"/>
      <c r="AJ43" s="211"/>
    </row>
    <row r="44" spans="1:36" ht="14.25" customHeight="1" thickBot="1">
      <c r="A44" s="213" t="s">
        <v>156</v>
      </c>
      <c r="B44"/>
      <c r="C44"/>
      <c r="D44" s="113"/>
      <c r="E44" s="251"/>
      <c r="F44" s="252"/>
      <c r="G44" s="113"/>
      <c r="H44" s="112"/>
      <c r="I44" s="112"/>
      <c r="J44" s="112"/>
      <c r="K44" s="176"/>
      <c r="L44" s="112"/>
      <c r="M44" s="149"/>
      <c r="W44" s="138"/>
      <c r="X44" s="116"/>
      <c r="Y44" s="112"/>
      <c r="Z44" s="112"/>
      <c r="AA44" s="116"/>
      <c r="AB44" s="112"/>
      <c r="AC44" s="161"/>
      <c r="AE44" s="252"/>
      <c r="AF44" s="256"/>
      <c r="AJ44" s="208" t="s">
        <v>195</v>
      </c>
    </row>
    <row r="45" spans="1:36" ht="14.25" customHeight="1" thickBot="1" thickTop="1">
      <c r="A45" s="214"/>
      <c r="B45" s="112"/>
      <c r="C45" s="112"/>
      <c r="D45" s="161"/>
      <c r="E45" s="162"/>
      <c r="F45" s="163"/>
      <c r="G45" s="163"/>
      <c r="H45" s="112">
        <v>2</v>
      </c>
      <c r="I45" s="112"/>
      <c r="J45" s="112"/>
      <c r="K45" s="174"/>
      <c r="M45" s="149"/>
      <c r="W45" s="138"/>
      <c r="X45" s="116"/>
      <c r="Y45" s="112"/>
      <c r="Z45" s="112"/>
      <c r="AA45" s="116"/>
      <c r="AB45" s="112"/>
      <c r="AC45" s="169">
        <v>8</v>
      </c>
      <c r="AD45" s="159"/>
      <c r="AE45" s="159"/>
      <c r="AF45" s="160"/>
      <c r="AG45" s="155"/>
      <c r="AJ45" s="209"/>
    </row>
    <row r="46" spans="1:36" ht="14.25" customHeight="1" thickBot="1">
      <c r="A46" s="210" t="s">
        <v>90</v>
      </c>
      <c r="B46" s="150"/>
      <c r="C46" s="151"/>
      <c r="D46" s="152"/>
      <c r="J46" s="112"/>
      <c r="K46" s="174"/>
      <c r="M46" s="149"/>
      <c r="O46" s="212" t="s">
        <v>188</v>
      </c>
      <c r="P46" s="207"/>
      <c r="Q46" s="207"/>
      <c r="R46" s="207"/>
      <c r="S46" s="207"/>
      <c r="T46" s="207"/>
      <c r="U46" s="207"/>
      <c r="V46" s="247"/>
      <c r="W46" s="138"/>
      <c r="X46" s="116"/>
      <c r="Y46" s="112"/>
      <c r="Z46" s="112"/>
      <c r="AA46" s="116"/>
      <c r="AB46" s="112"/>
      <c r="AC46" s="112"/>
      <c r="AE46" s="66"/>
      <c r="AG46" s="156"/>
      <c r="AH46" s="157"/>
      <c r="AI46" s="158"/>
      <c r="AJ46" s="210" t="s">
        <v>13</v>
      </c>
    </row>
    <row r="47" spans="1:36" ht="14.25" customHeight="1" thickBot="1" thickTop="1">
      <c r="A47" s="211"/>
      <c r="E47" s="61">
        <v>9</v>
      </c>
      <c r="H47" s="112"/>
      <c r="I47" s="112"/>
      <c r="K47" s="257" t="s">
        <v>51</v>
      </c>
      <c r="L47" s="252"/>
      <c r="M47" s="149"/>
      <c r="O47" s="248"/>
      <c r="P47" s="249"/>
      <c r="Q47" s="249"/>
      <c r="R47" s="249"/>
      <c r="S47" s="249"/>
      <c r="T47" s="249"/>
      <c r="U47" s="249"/>
      <c r="V47" s="250"/>
      <c r="W47" s="138"/>
      <c r="X47" s="60"/>
      <c r="Y47" s="252" t="s">
        <v>52</v>
      </c>
      <c r="Z47" s="256"/>
      <c r="AA47" s="68"/>
      <c r="AF47" s="63" t="s">
        <v>15</v>
      </c>
      <c r="AJ47" s="211"/>
    </row>
    <row r="48" spans="1:36" ht="14.25" customHeight="1" thickBot="1">
      <c r="A48" s="213" t="s">
        <v>159</v>
      </c>
      <c r="H48" s="112"/>
      <c r="I48" s="112"/>
      <c r="K48" s="258"/>
      <c r="L48" s="254"/>
      <c r="M48" s="152"/>
      <c r="O48" s="212" t="s">
        <v>149</v>
      </c>
      <c r="P48" s="207"/>
      <c r="Q48" s="207"/>
      <c r="R48" s="207"/>
      <c r="S48" s="207"/>
      <c r="T48" s="207"/>
      <c r="U48" s="207"/>
      <c r="V48" s="247"/>
      <c r="W48" s="138"/>
      <c r="X48" s="60"/>
      <c r="Y48" s="252"/>
      <c r="Z48" s="256"/>
      <c r="AA48" s="68"/>
      <c r="AJ48" s="208" t="s">
        <v>194</v>
      </c>
    </row>
    <row r="49" spans="1:36" ht="14.25" customHeight="1" thickBot="1" thickTop="1">
      <c r="A49" s="214"/>
      <c r="J49" s="58"/>
      <c r="N49" s="61">
        <v>10</v>
      </c>
      <c r="O49" s="248"/>
      <c r="P49" s="249"/>
      <c r="Q49" s="249"/>
      <c r="R49" s="249"/>
      <c r="S49" s="249"/>
      <c r="T49" s="249"/>
      <c r="U49" s="249"/>
      <c r="V49" s="250"/>
      <c r="W49" s="193">
        <v>7</v>
      </c>
      <c r="X49" s="154"/>
      <c r="Y49" s="154"/>
      <c r="Z49" s="160"/>
      <c r="AJ49" s="209"/>
    </row>
    <row r="50" spans="1:36" ht="14.25" customHeight="1" thickBot="1">
      <c r="A50" s="210" t="s">
        <v>174</v>
      </c>
      <c r="B50" s="60"/>
      <c r="E50" s="61">
        <v>10</v>
      </c>
      <c r="H50" s="63"/>
      <c r="I50" s="65"/>
      <c r="J50" s="58"/>
      <c r="N50" s="61">
        <v>10</v>
      </c>
      <c r="O50" s="212" t="s">
        <v>2</v>
      </c>
      <c r="P50" s="207"/>
      <c r="Q50" s="207"/>
      <c r="R50" s="207"/>
      <c r="S50" s="207"/>
      <c r="T50" s="207"/>
      <c r="U50" s="207"/>
      <c r="V50" s="247"/>
      <c r="W50" s="193">
        <v>5</v>
      </c>
      <c r="Z50" s="182"/>
      <c r="AF50" s="63">
        <v>11</v>
      </c>
      <c r="AI50" s="73"/>
      <c r="AJ50" s="210" t="s">
        <v>83</v>
      </c>
    </row>
    <row r="51" spans="1:36" ht="14.25" customHeight="1" thickBot="1" thickTop="1">
      <c r="A51" s="211"/>
      <c r="B51" s="154"/>
      <c r="C51" s="154"/>
      <c r="D51" s="170"/>
      <c r="E51" s="252" t="s">
        <v>53</v>
      </c>
      <c r="F51" s="252"/>
      <c r="G51" s="76"/>
      <c r="H51" s="92"/>
      <c r="I51" s="92"/>
      <c r="J51" s="58"/>
      <c r="O51" s="248"/>
      <c r="P51" s="249"/>
      <c r="Q51" s="249"/>
      <c r="R51" s="249"/>
      <c r="S51" s="249"/>
      <c r="T51" s="249"/>
      <c r="U51" s="249"/>
      <c r="V51" s="250"/>
      <c r="W51" s="138"/>
      <c r="Z51" s="182"/>
      <c r="AE51" s="252" t="s">
        <v>54</v>
      </c>
      <c r="AF51" s="252"/>
      <c r="AG51" s="164"/>
      <c r="AH51" s="165"/>
      <c r="AI51" s="165"/>
      <c r="AJ51" s="211"/>
    </row>
    <row r="52" spans="1:36" ht="14.25" customHeight="1" thickBot="1">
      <c r="A52" s="213" t="s">
        <v>192</v>
      </c>
      <c r="D52" s="149"/>
      <c r="E52" s="252"/>
      <c r="F52" s="252"/>
      <c r="G52" s="65"/>
      <c r="H52" s="63">
        <v>7</v>
      </c>
      <c r="I52" s="92"/>
      <c r="J52" s="58"/>
      <c r="O52" s="212" t="s">
        <v>0</v>
      </c>
      <c r="P52" s="207"/>
      <c r="Q52" s="207"/>
      <c r="R52" s="207"/>
      <c r="S52" s="207"/>
      <c r="T52" s="207"/>
      <c r="U52" s="207"/>
      <c r="V52" s="247"/>
      <c r="Z52" s="182"/>
      <c r="AC52" s="63">
        <v>10</v>
      </c>
      <c r="AE52" s="252"/>
      <c r="AF52" s="252"/>
      <c r="AG52" s="155"/>
      <c r="AJ52" s="208" t="s">
        <v>160</v>
      </c>
    </row>
    <row r="53" spans="1:36" ht="14.25" customHeight="1" thickBot="1" thickTop="1">
      <c r="A53" s="214"/>
      <c r="D53" s="58"/>
      <c r="E53" s="171"/>
      <c r="F53" s="172"/>
      <c r="G53" s="173"/>
      <c r="H53" s="79"/>
      <c r="I53" s="66"/>
      <c r="J53" s="58"/>
      <c r="O53" s="248"/>
      <c r="P53" s="249"/>
      <c r="Q53" s="249"/>
      <c r="R53" s="249"/>
      <c r="S53" s="249"/>
      <c r="T53" s="249"/>
      <c r="U53" s="249"/>
      <c r="V53" s="250"/>
      <c r="Z53" s="182"/>
      <c r="AC53" s="182"/>
      <c r="AD53" s="159"/>
      <c r="AE53" s="159"/>
      <c r="AF53" s="167"/>
      <c r="AJ53" s="209"/>
    </row>
    <row r="54" spans="1:36" ht="14.25" customHeight="1">
      <c r="A54" s="210" t="s">
        <v>7</v>
      </c>
      <c r="B54" s="54"/>
      <c r="C54" s="55"/>
      <c r="D54" s="59"/>
      <c r="E54" s="67"/>
      <c r="F54" s="65"/>
      <c r="G54" s="73"/>
      <c r="H54" s="251" t="s">
        <v>55</v>
      </c>
      <c r="I54" s="252"/>
      <c r="J54" s="58"/>
      <c r="O54" s="212" t="s">
        <v>13</v>
      </c>
      <c r="P54" s="207"/>
      <c r="Q54" s="207"/>
      <c r="R54" s="207"/>
      <c r="S54" s="207"/>
      <c r="T54" s="207"/>
      <c r="U54" s="207"/>
      <c r="V54" s="247"/>
      <c r="Z54" s="182"/>
      <c r="AB54" s="252" t="s">
        <v>56</v>
      </c>
      <c r="AC54" s="253"/>
      <c r="AE54" s="66"/>
      <c r="AF54" s="69"/>
      <c r="AG54" s="70"/>
      <c r="AH54" s="71"/>
      <c r="AI54" s="72"/>
      <c r="AJ54" s="210" t="s">
        <v>8</v>
      </c>
    </row>
    <row r="55" spans="1:36" ht="14.25" customHeight="1" thickBot="1">
      <c r="A55" s="211"/>
      <c r="E55" s="61">
        <v>9</v>
      </c>
      <c r="G55" s="58"/>
      <c r="H55" s="251"/>
      <c r="I55" s="252"/>
      <c r="J55" s="58"/>
      <c r="O55" s="248"/>
      <c r="P55" s="249"/>
      <c r="Q55" s="249"/>
      <c r="R55" s="249"/>
      <c r="S55" s="249"/>
      <c r="T55" s="249"/>
      <c r="U55" s="249"/>
      <c r="V55" s="250"/>
      <c r="Z55" s="182"/>
      <c r="AA55" s="157"/>
      <c r="AB55" s="254"/>
      <c r="AC55" s="255"/>
      <c r="AF55" s="63">
        <v>5</v>
      </c>
      <c r="AJ55" s="211"/>
    </row>
    <row r="56" spans="1:36" ht="14.25" customHeight="1" thickTop="1">
      <c r="A56" s="213" t="s">
        <v>183</v>
      </c>
      <c r="E56" s="112"/>
      <c r="F56" s="112"/>
      <c r="G56" s="179"/>
      <c r="H56" s="153"/>
      <c r="I56" s="154"/>
      <c r="J56" s="154"/>
      <c r="K56" s="61">
        <v>2</v>
      </c>
      <c r="Z56" s="63">
        <v>11</v>
      </c>
      <c r="AD56" s="64"/>
      <c r="AJ56" s="208" t="s">
        <v>191</v>
      </c>
    </row>
    <row r="57" spans="1:36" ht="14.25" customHeight="1">
      <c r="A57" s="214"/>
      <c r="F57" s="76"/>
      <c r="G57" s="179"/>
      <c r="AD57" s="64"/>
      <c r="AJ57" s="209"/>
    </row>
    <row r="58" spans="1:36" ht="14.25" customHeight="1" thickBot="1">
      <c r="A58" s="210" t="s">
        <v>0</v>
      </c>
      <c r="B58" s="150"/>
      <c r="C58" s="151"/>
      <c r="D58" s="151"/>
      <c r="E58" s="180"/>
      <c r="F58" s="157"/>
      <c r="G58" s="181"/>
      <c r="AD58" s="74"/>
      <c r="AE58" s="71"/>
      <c r="AF58" s="117"/>
      <c r="AG58" s="70"/>
      <c r="AH58" s="71"/>
      <c r="AI58" s="72"/>
      <c r="AJ58" s="210" t="s">
        <v>175</v>
      </c>
    </row>
    <row r="59" spans="1:36" ht="14.25" customHeight="1" thickTop="1">
      <c r="A59" s="211"/>
      <c r="H59" s="61">
        <v>10</v>
      </c>
      <c r="AC59" s="63">
        <v>8</v>
      </c>
      <c r="AJ59" s="211"/>
    </row>
  </sheetData>
  <mergeCells count="103">
    <mergeCell ref="A18:A19"/>
    <mergeCell ref="A48:A49"/>
    <mergeCell ref="AE35:AF36"/>
    <mergeCell ref="AJ44:AJ45"/>
    <mergeCell ref="AJ46:AJ47"/>
    <mergeCell ref="AJ38:AJ39"/>
    <mergeCell ref="O46:V47"/>
    <mergeCell ref="O48:V49"/>
    <mergeCell ref="AJ42:AJ43"/>
    <mergeCell ref="A24:A25"/>
    <mergeCell ref="A50:A51"/>
    <mergeCell ref="E43:F44"/>
    <mergeCell ref="A44:A45"/>
    <mergeCell ref="E35:F36"/>
    <mergeCell ref="A40:A41"/>
    <mergeCell ref="AJ14:AJ15"/>
    <mergeCell ref="AJ12:AJ13"/>
    <mergeCell ref="E19:F20"/>
    <mergeCell ref="A46:A47"/>
    <mergeCell ref="A42:A43"/>
    <mergeCell ref="A34:A35"/>
    <mergeCell ref="A16:A17"/>
    <mergeCell ref="A22:A23"/>
    <mergeCell ref="A20:A21"/>
    <mergeCell ref="A28:A29"/>
    <mergeCell ref="A1:AJ2"/>
    <mergeCell ref="A10:A11"/>
    <mergeCell ref="AJ10:AJ11"/>
    <mergeCell ref="N7:O8"/>
    <mergeCell ref="P7:W8"/>
    <mergeCell ref="N9:O10"/>
    <mergeCell ref="N5:W6"/>
    <mergeCell ref="N11:O12"/>
    <mergeCell ref="P11:W12"/>
    <mergeCell ref="AJ8:AJ9"/>
    <mergeCell ref="A12:A13"/>
    <mergeCell ref="A14:A15"/>
    <mergeCell ref="AJ20:AJ21"/>
    <mergeCell ref="A8:A9"/>
    <mergeCell ref="N13:O14"/>
    <mergeCell ref="P13:W14"/>
    <mergeCell ref="AE19:AF20"/>
    <mergeCell ref="AJ18:AJ19"/>
    <mergeCell ref="AJ16:AJ17"/>
    <mergeCell ref="P9:W10"/>
    <mergeCell ref="AJ22:AJ23"/>
    <mergeCell ref="AB23:AC24"/>
    <mergeCell ref="A26:A27"/>
    <mergeCell ref="A38:A39"/>
    <mergeCell ref="A30:A31"/>
    <mergeCell ref="A32:A33"/>
    <mergeCell ref="A36:A37"/>
    <mergeCell ref="Q35:T36"/>
    <mergeCell ref="Q37:T37"/>
    <mergeCell ref="P23:U26"/>
    <mergeCell ref="AJ24:AJ25"/>
    <mergeCell ref="AJ26:AJ27"/>
    <mergeCell ref="AJ28:AJ29"/>
    <mergeCell ref="AJ30:AJ31"/>
    <mergeCell ref="AJ40:AJ41"/>
    <mergeCell ref="AJ34:AJ35"/>
    <mergeCell ref="AJ32:AJ33"/>
    <mergeCell ref="AJ36:AJ37"/>
    <mergeCell ref="A4:A5"/>
    <mergeCell ref="AJ4:AJ5"/>
    <mergeCell ref="A6:A7"/>
    <mergeCell ref="AJ6:AJ7"/>
    <mergeCell ref="H8:I9"/>
    <mergeCell ref="AB8:AC9"/>
    <mergeCell ref="E11:F12"/>
    <mergeCell ref="AE11:AF12"/>
    <mergeCell ref="K15:L16"/>
    <mergeCell ref="E27:F28"/>
    <mergeCell ref="AE27:AF28"/>
    <mergeCell ref="N31:O32"/>
    <mergeCell ref="V31:W32"/>
    <mergeCell ref="Y15:Z16"/>
    <mergeCell ref="H23:I24"/>
    <mergeCell ref="R20:S20"/>
    <mergeCell ref="Q38:T38"/>
    <mergeCell ref="H39:I40"/>
    <mergeCell ref="Q39:T39"/>
    <mergeCell ref="AB39:AC40"/>
    <mergeCell ref="AE43:AF44"/>
    <mergeCell ref="K47:L48"/>
    <mergeCell ref="Y47:Z48"/>
    <mergeCell ref="AJ48:AJ49"/>
    <mergeCell ref="O50:V51"/>
    <mergeCell ref="AJ50:AJ51"/>
    <mergeCell ref="E51:F52"/>
    <mergeCell ref="AE51:AF52"/>
    <mergeCell ref="A52:A53"/>
    <mergeCell ref="O52:V53"/>
    <mergeCell ref="AJ52:AJ53"/>
    <mergeCell ref="A54:A55"/>
    <mergeCell ref="H54:I55"/>
    <mergeCell ref="O54:V55"/>
    <mergeCell ref="AB54:AC55"/>
    <mergeCell ref="AJ54:AJ55"/>
    <mergeCell ref="A56:A57"/>
    <mergeCell ref="AJ56:AJ57"/>
    <mergeCell ref="A58:A59"/>
    <mergeCell ref="AJ58:AJ59"/>
  </mergeCells>
  <printOptions horizontalCentered="1"/>
  <pageMargins left="0.5905511811023623" right="0.3937007874015748" top="0.3937007874015748" bottom="0" header="0.5118110236220472" footer="0.5118110236220472"/>
  <pageSetup fitToHeight="1" fitToWidth="1" horizontalDpi="300" verticalDpi="3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75" zoomScaleNormal="75" workbookViewId="0" topLeftCell="A1">
      <selection activeCell="A1" sqref="A1:IV34"/>
    </sheetView>
  </sheetViews>
  <sheetFormatPr defaultColWidth="8.796875" defaultRowHeight="15" customHeight="1"/>
  <cols>
    <col min="1" max="1" width="3.3984375" style="41" customWidth="1"/>
    <col min="2" max="2" width="26.19921875" style="40" customWidth="1"/>
    <col min="3" max="29" width="3.59765625" style="36" customWidth="1"/>
    <col min="30" max="16384" width="8.8984375" style="36" customWidth="1"/>
  </cols>
  <sheetData>
    <row r="1" spans="1:30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2:19" ht="15" customHeight="1">
      <c r="B2" s="329" t="s">
        <v>23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53"/>
      <c r="P2" s="53"/>
      <c r="Q2" s="53"/>
      <c r="R2" s="53"/>
      <c r="S2" s="53"/>
    </row>
    <row r="3" spans="2:19" ht="15" customHeight="1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53"/>
      <c r="P3" s="53"/>
      <c r="Q3" s="53"/>
      <c r="R3" s="53"/>
      <c r="S3" s="53"/>
    </row>
    <row r="4" spans="2:21" ht="15" customHeight="1">
      <c r="B4" s="135"/>
      <c r="C4" s="53"/>
      <c r="D4" s="53"/>
      <c r="E4" s="53"/>
      <c r="F4" s="53"/>
      <c r="G4" s="53"/>
      <c r="H4" s="53"/>
      <c r="I4" s="53"/>
      <c r="J4" s="61"/>
      <c r="K4" s="53"/>
      <c r="L4" s="76"/>
      <c r="M4" s="61"/>
      <c r="N4" s="53"/>
      <c r="O4" s="53"/>
      <c r="P4" s="76"/>
      <c r="Q4" s="53"/>
      <c r="R4" s="53"/>
      <c r="S4" s="53"/>
      <c r="T4" s="53"/>
      <c r="U4" s="53"/>
    </row>
    <row r="5" spans="2:21" ht="15" customHeight="1">
      <c r="B5" s="269" t="s">
        <v>121</v>
      </c>
      <c r="C5" s="53"/>
      <c r="D5" s="53"/>
      <c r="E5" s="53"/>
      <c r="F5" s="53"/>
      <c r="G5" s="53"/>
      <c r="H5" s="53"/>
      <c r="I5" s="53"/>
      <c r="J5" s="75"/>
      <c r="K5" s="75"/>
      <c r="L5" s="53"/>
      <c r="M5" s="61"/>
      <c r="N5" s="53"/>
      <c r="O5" s="53"/>
      <c r="P5" s="61"/>
      <c r="Q5" s="53"/>
      <c r="R5" s="53"/>
      <c r="S5" s="53"/>
      <c r="T5" s="53"/>
      <c r="U5" s="77"/>
    </row>
    <row r="6" spans="2:21" ht="15" customHeight="1">
      <c r="B6" s="269"/>
      <c r="C6" s="53"/>
      <c r="D6" s="53"/>
      <c r="E6" s="53"/>
      <c r="F6" s="53"/>
      <c r="G6" s="53"/>
      <c r="H6" s="53"/>
      <c r="I6" s="53"/>
      <c r="J6" s="61"/>
      <c r="K6" s="53"/>
      <c r="L6" s="53"/>
      <c r="M6" s="61"/>
      <c r="N6" s="53"/>
      <c r="O6" s="53"/>
      <c r="P6" s="61"/>
      <c r="Q6" s="53"/>
      <c r="R6" s="53"/>
      <c r="S6" s="93"/>
      <c r="T6" s="94"/>
      <c r="U6" s="95"/>
    </row>
    <row r="7" spans="2:21" ht="15" customHeight="1">
      <c r="B7" s="314" t="s">
        <v>113</v>
      </c>
      <c r="C7" s="315"/>
      <c r="D7" s="316"/>
      <c r="E7" s="55"/>
      <c r="F7" s="55"/>
      <c r="G7" s="55"/>
      <c r="H7" s="55"/>
      <c r="I7" s="55"/>
      <c r="J7" s="61">
        <v>0</v>
      </c>
      <c r="K7" s="53"/>
      <c r="L7" s="53"/>
      <c r="M7" s="61"/>
      <c r="N7" s="53"/>
      <c r="O7" s="53"/>
      <c r="P7" s="53"/>
      <c r="Q7" s="53"/>
      <c r="R7" s="53"/>
      <c r="S7" s="94"/>
      <c r="T7" s="94"/>
      <c r="U7" s="95"/>
    </row>
    <row r="8" spans="2:21" ht="15" customHeight="1" thickBot="1">
      <c r="B8" s="317"/>
      <c r="C8" s="318"/>
      <c r="D8" s="319"/>
      <c r="E8" s="53"/>
      <c r="F8" s="53"/>
      <c r="G8" s="53"/>
      <c r="H8" s="62"/>
      <c r="I8" s="56"/>
      <c r="J8" s="61"/>
      <c r="K8" s="53"/>
      <c r="L8" s="53"/>
      <c r="M8" s="61"/>
      <c r="N8" s="53"/>
      <c r="O8" s="53"/>
      <c r="P8" s="61"/>
      <c r="Q8" s="53"/>
      <c r="R8" s="53"/>
      <c r="S8" s="94"/>
      <c r="T8" s="94"/>
      <c r="U8" s="77"/>
    </row>
    <row r="9" spans="2:21" ht="15" customHeight="1">
      <c r="B9" s="269" t="s">
        <v>124</v>
      </c>
      <c r="C9" s="53"/>
      <c r="D9" s="53"/>
      <c r="E9" s="53"/>
      <c r="F9" s="53"/>
      <c r="G9" s="53"/>
      <c r="H9" s="53"/>
      <c r="I9" s="58"/>
      <c r="J9" s="327" t="s">
        <v>24</v>
      </c>
      <c r="K9" s="268"/>
      <c r="L9" s="53"/>
      <c r="M9" s="61"/>
      <c r="N9" s="53"/>
      <c r="O9" s="53"/>
      <c r="P9" s="324" t="s">
        <v>151</v>
      </c>
      <c r="Q9" s="304"/>
      <c r="R9" s="53"/>
      <c r="S9" s="53"/>
      <c r="T9" s="53"/>
      <c r="U9" s="77"/>
    </row>
    <row r="10" spans="2:21" ht="15" customHeight="1" thickBot="1">
      <c r="B10" s="214"/>
      <c r="C10" s="53"/>
      <c r="D10" s="53"/>
      <c r="E10" s="53"/>
      <c r="F10" s="53"/>
      <c r="G10" s="53"/>
      <c r="H10" s="53"/>
      <c r="I10" s="58"/>
      <c r="J10" s="328"/>
      <c r="K10" s="321"/>
      <c r="L10" s="53"/>
      <c r="M10" s="61">
        <v>8</v>
      </c>
      <c r="N10" s="53"/>
      <c r="O10" s="53"/>
      <c r="P10" s="325"/>
      <c r="Q10" s="326"/>
      <c r="R10" s="53"/>
      <c r="S10" s="53"/>
      <c r="T10" s="53"/>
      <c r="U10" s="77"/>
    </row>
    <row r="11" spans="2:21" ht="15" customHeight="1" thickTop="1">
      <c r="B11" s="314" t="s">
        <v>78</v>
      </c>
      <c r="C11" s="315"/>
      <c r="D11" s="316"/>
      <c r="E11" s="53"/>
      <c r="F11" s="53"/>
      <c r="G11" s="53"/>
      <c r="H11" s="61">
        <v>5</v>
      </c>
      <c r="I11" s="53"/>
      <c r="J11" s="153"/>
      <c r="K11" s="154"/>
      <c r="L11" s="154"/>
      <c r="M11" s="174"/>
      <c r="N11" s="61"/>
      <c r="O11" s="199"/>
      <c r="P11" s="325"/>
      <c r="Q11" s="326"/>
      <c r="R11" s="53"/>
      <c r="S11" s="53"/>
      <c r="T11" s="53"/>
      <c r="U11" s="77"/>
    </row>
    <row r="12" spans="2:21" ht="15" customHeight="1">
      <c r="B12" s="317"/>
      <c r="C12" s="318"/>
      <c r="D12" s="319"/>
      <c r="E12" s="62"/>
      <c r="F12" s="62"/>
      <c r="G12" s="56"/>
      <c r="H12" s="327" t="s">
        <v>25</v>
      </c>
      <c r="I12" s="321"/>
      <c r="J12" s="174"/>
      <c r="K12" s="53"/>
      <c r="L12" s="53"/>
      <c r="M12" s="174"/>
      <c r="N12" s="61"/>
      <c r="O12" s="199"/>
      <c r="P12" s="325"/>
      <c r="Q12" s="326"/>
      <c r="R12" s="53"/>
      <c r="S12" s="53"/>
      <c r="T12" s="53"/>
      <c r="U12" s="77"/>
    </row>
    <row r="13" spans="2:21" ht="15" customHeight="1" thickBot="1">
      <c r="B13" s="213" t="s">
        <v>125</v>
      </c>
      <c r="C13" s="53"/>
      <c r="D13" s="53"/>
      <c r="E13" s="53"/>
      <c r="F13" s="53"/>
      <c r="G13" s="58"/>
      <c r="H13" s="328"/>
      <c r="I13" s="321"/>
      <c r="J13" s="174"/>
      <c r="K13" s="53"/>
      <c r="L13" s="53"/>
      <c r="M13" s="174"/>
      <c r="N13" s="61"/>
      <c r="O13" s="199"/>
      <c r="P13" s="325"/>
      <c r="Q13" s="326"/>
      <c r="R13" s="53"/>
      <c r="S13" s="53"/>
      <c r="T13" s="53"/>
      <c r="U13" s="77"/>
    </row>
    <row r="14" spans="2:21" ht="15" customHeight="1" thickTop="1">
      <c r="B14" s="214"/>
      <c r="C14" s="53"/>
      <c r="D14" s="53"/>
      <c r="E14" s="53"/>
      <c r="F14" s="53"/>
      <c r="G14" s="149"/>
      <c r="H14" s="187"/>
      <c r="I14" s="154"/>
      <c r="J14" s="61">
        <v>12</v>
      </c>
      <c r="K14" s="53"/>
      <c r="L14" s="53"/>
      <c r="M14" s="174"/>
      <c r="N14" s="61"/>
      <c r="O14" s="199"/>
      <c r="P14" s="325"/>
      <c r="Q14" s="326"/>
      <c r="R14" s="53"/>
      <c r="S14" s="53"/>
      <c r="T14" s="53"/>
      <c r="U14" s="77"/>
    </row>
    <row r="15" spans="2:21" ht="15" customHeight="1" thickBot="1">
      <c r="B15" s="314" t="s">
        <v>91</v>
      </c>
      <c r="C15" s="315"/>
      <c r="D15" s="316"/>
      <c r="E15" s="150"/>
      <c r="F15" s="151"/>
      <c r="G15" s="152"/>
      <c r="H15" s="53"/>
      <c r="I15" s="53"/>
      <c r="J15" s="75"/>
      <c r="K15" s="75"/>
      <c r="L15" s="53"/>
      <c r="M15" s="174"/>
      <c r="N15" s="61"/>
      <c r="O15" s="199"/>
      <c r="P15" s="325"/>
      <c r="Q15" s="326"/>
      <c r="R15" s="53"/>
      <c r="S15" s="53"/>
      <c r="T15" s="53"/>
      <c r="U15" s="53"/>
    </row>
    <row r="16" spans="2:21" ht="15" customHeight="1" thickTop="1">
      <c r="B16" s="317"/>
      <c r="C16" s="318"/>
      <c r="D16" s="319"/>
      <c r="E16" s="53"/>
      <c r="F16" s="53"/>
      <c r="G16" s="53"/>
      <c r="H16" s="61">
        <v>11</v>
      </c>
      <c r="I16" s="53"/>
      <c r="J16" s="75"/>
      <c r="K16" s="75"/>
      <c r="L16" s="53"/>
      <c r="M16" s="320" t="s">
        <v>26</v>
      </c>
      <c r="N16" s="321"/>
      <c r="O16" s="199"/>
      <c r="P16" s="325"/>
      <c r="Q16" s="326"/>
      <c r="R16" s="53"/>
      <c r="S16" s="53"/>
      <c r="T16" s="53"/>
      <c r="U16" s="53"/>
    </row>
    <row r="17" spans="2:21" ht="15" customHeight="1" thickBot="1">
      <c r="B17" s="213" t="s">
        <v>126</v>
      </c>
      <c r="C17" s="53"/>
      <c r="D17" s="53"/>
      <c r="E17" s="53"/>
      <c r="F17" s="53"/>
      <c r="G17" s="53"/>
      <c r="H17" s="53"/>
      <c r="I17" s="53"/>
      <c r="J17" s="112"/>
      <c r="K17" s="112"/>
      <c r="L17" s="53"/>
      <c r="M17" s="322"/>
      <c r="N17" s="323"/>
      <c r="O17" s="200"/>
      <c r="P17" s="325"/>
      <c r="Q17" s="326"/>
      <c r="R17" s="53"/>
      <c r="S17" s="53"/>
      <c r="T17" s="53"/>
      <c r="U17" s="53"/>
    </row>
    <row r="18" spans="2:21" ht="15" customHeight="1" thickTop="1">
      <c r="B18" s="214"/>
      <c r="C18" s="53"/>
      <c r="D18" s="53"/>
      <c r="E18" s="53"/>
      <c r="F18" s="53"/>
      <c r="G18" s="53"/>
      <c r="H18" s="53"/>
      <c r="I18" s="53"/>
      <c r="J18" s="61"/>
      <c r="K18" s="53"/>
      <c r="L18" s="58"/>
      <c r="M18" s="75"/>
      <c r="N18" s="75"/>
      <c r="O18" s="75"/>
      <c r="P18" s="325"/>
      <c r="Q18" s="326"/>
      <c r="R18" s="53"/>
      <c r="S18" s="53"/>
      <c r="T18" s="53"/>
      <c r="U18" s="53"/>
    </row>
    <row r="19" spans="2:21" ht="15" customHeight="1" thickBot="1">
      <c r="B19" s="314" t="s">
        <v>101</v>
      </c>
      <c r="C19" s="315"/>
      <c r="D19" s="316"/>
      <c r="E19" s="60"/>
      <c r="F19" s="53"/>
      <c r="G19" s="53"/>
      <c r="H19" s="61">
        <v>9</v>
      </c>
      <c r="I19" s="53"/>
      <c r="J19" s="61"/>
      <c r="K19" s="53"/>
      <c r="L19" s="58"/>
      <c r="M19" s="96"/>
      <c r="N19" s="96"/>
      <c r="O19" s="96"/>
      <c r="P19" s="325"/>
      <c r="Q19" s="326"/>
      <c r="R19" s="53"/>
      <c r="S19" s="53"/>
      <c r="T19" s="53"/>
      <c r="U19" s="53"/>
    </row>
    <row r="20" spans="2:21" ht="15" customHeight="1" thickTop="1">
      <c r="B20" s="317"/>
      <c r="C20" s="318"/>
      <c r="D20" s="319"/>
      <c r="E20" s="154"/>
      <c r="F20" s="154"/>
      <c r="G20" s="170"/>
      <c r="H20" s="320" t="s">
        <v>27</v>
      </c>
      <c r="I20" s="321"/>
      <c r="J20" s="61"/>
      <c r="K20" s="53"/>
      <c r="L20" s="84"/>
      <c r="M20" s="75"/>
      <c r="N20" s="75"/>
      <c r="O20" s="75"/>
      <c r="P20" s="325"/>
      <c r="Q20" s="326"/>
      <c r="R20" s="53"/>
      <c r="S20" s="53"/>
      <c r="T20" s="53"/>
      <c r="U20" s="53"/>
    </row>
    <row r="21" spans="2:21" ht="15" customHeight="1" thickBot="1">
      <c r="B21" s="213" t="s">
        <v>123</v>
      </c>
      <c r="C21" s="53"/>
      <c r="D21" s="53"/>
      <c r="E21" s="53"/>
      <c r="F21" s="53"/>
      <c r="G21" s="149"/>
      <c r="H21" s="322"/>
      <c r="I21" s="323"/>
      <c r="J21" s="61" t="s">
        <v>17</v>
      </c>
      <c r="K21" s="76"/>
      <c r="L21" s="73"/>
      <c r="M21" s="61"/>
      <c r="N21" s="61"/>
      <c r="O21" s="61"/>
      <c r="P21" s="325"/>
      <c r="Q21" s="326"/>
      <c r="R21" s="53"/>
      <c r="S21" s="53"/>
      <c r="T21" s="53"/>
      <c r="U21" s="95"/>
    </row>
    <row r="22" spans="2:21" ht="15" customHeight="1" thickTop="1">
      <c r="B22" s="214"/>
      <c r="C22" s="53"/>
      <c r="D22" s="53"/>
      <c r="E22" s="53"/>
      <c r="F22" s="53"/>
      <c r="G22" s="58"/>
      <c r="H22" s="60"/>
      <c r="I22" s="58"/>
      <c r="J22" s="61"/>
      <c r="K22" s="76"/>
      <c r="L22" s="73"/>
      <c r="M22" s="61"/>
      <c r="N22" s="61"/>
      <c r="O22" s="61"/>
      <c r="P22" s="325"/>
      <c r="Q22" s="326"/>
      <c r="R22" s="53"/>
      <c r="S22" s="53"/>
      <c r="T22" s="53"/>
      <c r="U22" s="95"/>
    </row>
    <row r="23" spans="2:21" ht="15" customHeight="1">
      <c r="B23" s="314" t="s">
        <v>10</v>
      </c>
      <c r="C23" s="315"/>
      <c r="D23" s="316"/>
      <c r="E23" s="54"/>
      <c r="F23" s="55"/>
      <c r="G23" s="59"/>
      <c r="H23" s="60"/>
      <c r="I23" s="58"/>
      <c r="J23" s="61"/>
      <c r="K23" s="65"/>
      <c r="L23" s="73"/>
      <c r="M23" s="61"/>
      <c r="N23" s="61"/>
      <c r="O23" s="61"/>
      <c r="P23" s="325"/>
      <c r="Q23" s="326"/>
      <c r="R23" s="53"/>
      <c r="S23" s="53"/>
      <c r="T23" s="53"/>
      <c r="U23" s="98"/>
    </row>
    <row r="24" spans="2:21" ht="15" customHeight="1">
      <c r="B24" s="317"/>
      <c r="C24" s="318"/>
      <c r="D24" s="319"/>
      <c r="E24" s="53"/>
      <c r="F24" s="53"/>
      <c r="G24" s="53"/>
      <c r="H24" s="61">
        <v>4</v>
      </c>
      <c r="I24" s="58"/>
      <c r="J24" s="327" t="s">
        <v>28</v>
      </c>
      <c r="K24" s="268"/>
      <c r="L24" s="58"/>
      <c r="M24" s="75"/>
      <c r="N24" s="75"/>
      <c r="O24" s="75"/>
      <c r="P24" s="325"/>
      <c r="Q24" s="326"/>
      <c r="R24" s="53"/>
      <c r="S24" s="53"/>
      <c r="T24" s="53"/>
      <c r="U24" s="98"/>
    </row>
    <row r="25" spans="2:21" ht="15" customHeight="1" thickBot="1">
      <c r="B25" s="213" t="s">
        <v>122</v>
      </c>
      <c r="C25" s="53"/>
      <c r="D25" s="53"/>
      <c r="E25" s="53"/>
      <c r="F25" s="53"/>
      <c r="G25" s="53"/>
      <c r="H25" s="53"/>
      <c r="I25" s="58"/>
      <c r="J25" s="328"/>
      <c r="K25" s="321"/>
      <c r="L25" s="58"/>
      <c r="M25" s="86"/>
      <c r="N25" s="85"/>
      <c r="O25" s="85"/>
      <c r="P25" s="325"/>
      <c r="Q25" s="326"/>
      <c r="R25" s="53"/>
      <c r="S25" s="53"/>
      <c r="T25" s="53"/>
      <c r="U25" s="53"/>
    </row>
    <row r="26" spans="2:21" ht="15" customHeight="1" thickTop="1">
      <c r="B26" s="214"/>
      <c r="C26" s="53"/>
      <c r="D26" s="53"/>
      <c r="E26" s="53"/>
      <c r="F26" s="53"/>
      <c r="G26" s="53"/>
      <c r="H26" s="53"/>
      <c r="I26" s="53"/>
      <c r="J26" s="190"/>
      <c r="K26" s="191"/>
      <c r="L26" s="154"/>
      <c r="M26" s="86">
        <v>6</v>
      </c>
      <c r="N26" s="85"/>
      <c r="O26" s="85"/>
      <c r="P26" s="325"/>
      <c r="Q26" s="326"/>
      <c r="R26" s="53"/>
      <c r="S26" s="53"/>
      <c r="T26" s="53"/>
      <c r="U26" s="53"/>
    </row>
    <row r="27" spans="2:21" ht="15" customHeight="1" thickBot="1">
      <c r="B27" s="314" t="s">
        <v>4</v>
      </c>
      <c r="C27" s="315"/>
      <c r="D27" s="316"/>
      <c r="E27" s="60"/>
      <c r="F27" s="53"/>
      <c r="G27" s="53"/>
      <c r="H27" s="61">
        <v>9</v>
      </c>
      <c r="I27" s="53"/>
      <c r="J27" s="174"/>
      <c r="K27" s="53"/>
      <c r="L27" s="53"/>
      <c r="M27" s="61"/>
      <c r="N27" s="53"/>
      <c r="O27" s="53"/>
      <c r="P27" s="311"/>
      <c r="Q27" s="313"/>
      <c r="R27" s="53"/>
      <c r="S27" s="53"/>
      <c r="T27" s="53"/>
      <c r="U27" s="53"/>
    </row>
    <row r="28" spans="2:21" ht="15" customHeight="1" thickTop="1">
      <c r="B28" s="317"/>
      <c r="C28" s="318"/>
      <c r="D28" s="319"/>
      <c r="E28" s="154"/>
      <c r="F28" s="154"/>
      <c r="G28" s="170"/>
      <c r="H28" s="320" t="s">
        <v>29</v>
      </c>
      <c r="I28" s="321"/>
      <c r="J28" s="174"/>
      <c r="K28" s="53"/>
      <c r="L28" s="53"/>
      <c r="M28" s="61"/>
      <c r="N28" s="53"/>
      <c r="O28" s="53"/>
      <c r="P28" s="61"/>
      <c r="Q28" s="53"/>
      <c r="R28" s="53"/>
      <c r="S28" s="53"/>
      <c r="T28" s="53"/>
      <c r="U28" s="53"/>
    </row>
    <row r="29" spans="2:21" ht="15" customHeight="1" thickBot="1">
      <c r="B29" s="213" t="s">
        <v>127</v>
      </c>
      <c r="C29" s="53"/>
      <c r="D29" s="53"/>
      <c r="E29" s="53"/>
      <c r="F29" s="53"/>
      <c r="G29" s="149"/>
      <c r="H29" s="322"/>
      <c r="I29" s="323"/>
      <c r="J29" s="174"/>
      <c r="K29" s="53"/>
      <c r="L29" s="53"/>
      <c r="M29" s="61"/>
      <c r="N29" s="53"/>
      <c r="O29" s="76"/>
      <c r="P29" s="61"/>
      <c r="Q29" s="53"/>
      <c r="R29" s="53"/>
      <c r="S29" s="53"/>
      <c r="T29" s="53"/>
      <c r="U29" s="53"/>
    </row>
    <row r="30" spans="2:21" ht="15" customHeight="1" thickTop="1">
      <c r="B30" s="214"/>
      <c r="C30" s="53"/>
      <c r="D30" s="53"/>
      <c r="E30" s="53"/>
      <c r="F30" s="53"/>
      <c r="G30" s="58"/>
      <c r="H30" s="53"/>
      <c r="I30" s="53"/>
      <c r="J30" s="61" t="s">
        <v>18</v>
      </c>
      <c r="K30" s="53"/>
      <c r="L30" s="53"/>
      <c r="M30" s="61"/>
      <c r="N30" s="65"/>
      <c r="O30" s="85"/>
      <c r="P30" s="61"/>
      <c r="Q30" s="53"/>
      <c r="R30" s="53"/>
      <c r="S30" s="53"/>
      <c r="T30" s="53"/>
      <c r="U30" s="53"/>
    </row>
    <row r="31" spans="2:21" ht="15" customHeight="1">
      <c r="B31" s="314" t="s">
        <v>80</v>
      </c>
      <c r="C31" s="315"/>
      <c r="D31" s="316"/>
      <c r="E31" s="55"/>
      <c r="F31" s="55"/>
      <c r="G31" s="59"/>
      <c r="H31" s="53"/>
      <c r="I31" s="53"/>
      <c r="J31" s="61"/>
      <c r="K31" s="53"/>
      <c r="L31" s="53"/>
      <c r="M31" s="75"/>
      <c r="N31" s="75"/>
      <c r="O31" s="53"/>
      <c r="P31" s="61"/>
      <c r="Q31" s="53"/>
      <c r="R31" s="53"/>
      <c r="S31"/>
      <c r="T31"/>
      <c r="U31" s="53"/>
    </row>
    <row r="32" spans="2:21" ht="15" customHeight="1">
      <c r="B32" s="317"/>
      <c r="C32" s="318"/>
      <c r="D32" s="319"/>
      <c r="E32" s="53"/>
      <c r="F32" s="53"/>
      <c r="G32" s="53"/>
      <c r="H32" s="61">
        <v>3</v>
      </c>
      <c r="I32" s="53"/>
      <c r="J32" s="61"/>
      <c r="K32" s="53"/>
      <c r="L32" s="53"/>
      <c r="M32" s="75"/>
      <c r="N32" s="75"/>
      <c r="O32" s="75"/>
      <c r="P32" s="75"/>
      <c r="Q32" s="53"/>
      <c r="R32" s="53"/>
      <c r="S32" s="53"/>
      <c r="T32" s="76"/>
      <c r="U32" s="53"/>
    </row>
    <row r="33" spans="2:21" ht="15" customHeight="1">
      <c r="B33"/>
      <c r="C33"/>
      <c r="D33"/>
      <c r="E33"/>
      <c r="F33"/>
      <c r="G33"/>
      <c r="H33"/>
      <c r="I33"/>
      <c r="J33"/>
      <c r="K33"/>
      <c r="L33"/>
      <c r="M33"/>
      <c r="N33" s="76"/>
      <c r="O33" s="76"/>
      <c r="P33" s="76"/>
      <c r="Q33" s="53"/>
      <c r="R33" s="53"/>
      <c r="S33" s="53"/>
      <c r="T33" s="66"/>
      <c r="U33" s="53"/>
    </row>
    <row r="34" spans="2:21" ht="1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</sheetData>
  <mergeCells count="22">
    <mergeCell ref="B2:N3"/>
    <mergeCell ref="B5:B6"/>
    <mergeCell ref="B31:D32"/>
    <mergeCell ref="B29:B30"/>
    <mergeCell ref="J24:K25"/>
    <mergeCell ref="J9:K10"/>
    <mergeCell ref="B17:B18"/>
    <mergeCell ref="B21:B22"/>
    <mergeCell ref="B25:B26"/>
    <mergeCell ref="M16:N17"/>
    <mergeCell ref="P9:Q27"/>
    <mergeCell ref="B23:D24"/>
    <mergeCell ref="B27:D28"/>
    <mergeCell ref="H12:I13"/>
    <mergeCell ref="H20:I21"/>
    <mergeCell ref="H28:I29"/>
    <mergeCell ref="B7:D8"/>
    <mergeCell ref="B11:D12"/>
    <mergeCell ref="B15:D16"/>
    <mergeCell ref="B19:D20"/>
    <mergeCell ref="B9:B10"/>
    <mergeCell ref="B13:B14"/>
  </mergeCells>
  <printOptions horizontalCentered="1"/>
  <pageMargins left="0.5905511811023623" right="0.5905511811023623" top="0.5905511811023623" bottom="0" header="0.5118110236220472" footer="0.5118110236220472"/>
  <pageSetup fitToHeight="1" fitToWidth="1" horizontalDpi="300" verticalDpi="300" orientation="portrait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75" zoomScaleNormal="75" workbookViewId="0" topLeftCell="A16">
      <selection activeCell="C31" sqref="C31"/>
    </sheetView>
  </sheetViews>
  <sheetFormatPr defaultColWidth="8.796875" defaultRowHeight="29.25" customHeight="1"/>
  <cols>
    <col min="1" max="1" width="9" style="8" customWidth="1"/>
    <col min="2" max="2" width="3.69921875" style="18" customWidth="1"/>
    <col min="3" max="3" width="52" style="19" customWidth="1"/>
    <col min="4" max="4" width="5.59765625" style="8" customWidth="1"/>
    <col min="5" max="5" width="29.09765625" style="20" customWidth="1"/>
    <col min="6" max="6" width="9.59765625" style="20" customWidth="1"/>
    <col min="7" max="16384" width="9" style="8" customWidth="1"/>
  </cols>
  <sheetData>
    <row r="1" spans="1:7" s="44" customFormat="1" ht="29.25" customHeight="1">
      <c r="A1" s="331" t="s">
        <v>108</v>
      </c>
      <c r="B1" s="331"/>
      <c r="C1" s="331"/>
      <c r="D1" s="331"/>
      <c r="E1" s="331"/>
      <c r="F1" s="268"/>
      <c r="G1" s="99"/>
    </row>
    <row r="2" spans="1:6" ht="29.25" customHeight="1" thickBot="1">
      <c r="A2" s="330"/>
      <c r="B2" s="330"/>
      <c r="C2" s="330"/>
      <c r="D2" s="330"/>
      <c r="E2" s="330"/>
      <c r="F2" s="110"/>
    </row>
    <row r="3" spans="1:6" ht="29.25" customHeight="1" thickBot="1">
      <c r="A3" s="9" t="s">
        <v>165</v>
      </c>
      <c r="B3" s="10" t="s">
        <v>166</v>
      </c>
      <c r="C3" s="11"/>
      <c r="D3" s="12"/>
      <c r="E3" s="13" t="s">
        <v>120</v>
      </c>
      <c r="F3" s="13"/>
    </row>
    <row r="4" spans="1:6" ht="29.25" customHeight="1" thickBot="1">
      <c r="A4" s="14" t="s">
        <v>153</v>
      </c>
      <c r="B4" s="121">
        <v>1</v>
      </c>
      <c r="C4" s="15" t="s">
        <v>79</v>
      </c>
      <c r="D4" s="12"/>
      <c r="E4" s="15" t="s">
        <v>114</v>
      </c>
      <c r="F4" s="15" t="s">
        <v>117</v>
      </c>
    </row>
    <row r="5" spans="1:6" ht="29.25" customHeight="1" thickBot="1">
      <c r="A5" s="16"/>
      <c r="B5" s="122">
        <v>2</v>
      </c>
      <c r="C5" s="15" t="s">
        <v>111</v>
      </c>
      <c r="D5" s="12"/>
      <c r="E5" s="15" t="s">
        <v>115</v>
      </c>
      <c r="F5" s="15" t="s">
        <v>118</v>
      </c>
    </row>
    <row r="6" spans="1:6" ht="29.25" customHeight="1" thickBot="1">
      <c r="A6" s="16"/>
      <c r="B6" s="122">
        <v>3</v>
      </c>
      <c r="C6" s="15" t="s">
        <v>145</v>
      </c>
      <c r="D6" s="12"/>
      <c r="E6" s="15" t="s">
        <v>149</v>
      </c>
      <c r="F6" s="15" t="s">
        <v>150</v>
      </c>
    </row>
    <row r="7" spans="1:6" ht="29.25" customHeight="1" thickBot="1">
      <c r="A7" s="16"/>
      <c r="B7" s="122">
        <v>4</v>
      </c>
      <c r="C7" s="15" t="s">
        <v>66</v>
      </c>
      <c r="D7" s="12"/>
      <c r="E7" s="15" t="s">
        <v>116</v>
      </c>
      <c r="F7" s="123" t="s">
        <v>119</v>
      </c>
    </row>
    <row r="8" spans="1:6" ht="29.25" customHeight="1" thickBot="1">
      <c r="A8" s="17"/>
      <c r="B8" s="119">
        <v>5</v>
      </c>
      <c r="C8" s="147" t="s">
        <v>74</v>
      </c>
      <c r="D8" s="12"/>
      <c r="E8" s="15" t="s">
        <v>142</v>
      </c>
      <c r="F8" s="123" t="s">
        <v>143</v>
      </c>
    </row>
    <row r="9" spans="1:6" ht="29.25" customHeight="1" thickBot="1">
      <c r="A9" s="14" t="s">
        <v>167</v>
      </c>
      <c r="B9" s="121">
        <v>6</v>
      </c>
      <c r="C9" s="15" t="s">
        <v>112</v>
      </c>
      <c r="D9" s="12"/>
      <c r="E9" s="15" t="s">
        <v>89</v>
      </c>
      <c r="F9" s="123" t="s">
        <v>155</v>
      </c>
    </row>
    <row r="10" spans="1:6" ht="29.25" customHeight="1" thickBot="1">
      <c r="A10" s="16"/>
      <c r="B10" s="122">
        <v>7</v>
      </c>
      <c r="C10" s="15" t="s">
        <v>177</v>
      </c>
      <c r="D10" s="12"/>
      <c r="E10" s="15" t="s">
        <v>88</v>
      </c>
      <c r="F10" s="123" t="s">
        <v>155</v>
      </c>
    </row>
    <row r="11" spans="1:6" ht="29.25" customHeight="1" thickBot="1">
      <c r="A11" s="16"/>
      <c r="B11" s="122">
        <v>8</v>
      </c>
      <c r="C11" s="15" t="s">
        <v>73</v>
      </c>
      <c r="D11" s="12"/>
      <c r="E11" s="15" t="s">
        <v>73</v>
      </c>
      <c r="F11" s="123" t="s">
        <v>155</v>
      </c>
    </row>
    <row r="12" spans="1:6" ht="29.25" customHeight="1" thickBot="1">
      <c r="A12" s="16"/>
      <c r="B12" s="122">
        <v>9</v>
      </c>
      <c r="C12" s="15" t="s">
        <v>90</v>
      </c>
      <c r="D12" s="12"/>
      <c r="E12" s="147" t="s">
        <v>74</v>
      </c>
      <c r="F12" s="123" t="s">
        <v>95</v>
      </c>
    </row>
    <row r="13" spans="1:6" ht="29.25" customHeight="1" thickBot="1">
      <c r="A13" s="17"/>
      <c r="B13" s="119">
        <v>10</v>
      </c>
      <c r="C13" s="15" t="s">
        <v>149</v>
      </c>
      <c r="D13" s="12"/>
      <c r="E13" s="15" t="s">
        <v>75</v>
      </c>
      <c r="F13" s="123" t="s">
        <v>95</v>
      </c>
    </row>
    <row r="14" spans="1:6" ht="29.25" customHeight="1" thickBot="1">
      <c r="A14" s="14" t="s">
        <v>168</v>
      </c>
      <c r="B14" s="121">
        <v>11</v>
      </c>
      <c r="C14" s="15" t="s">
        <v>163</v>
      </c>
      <c r="D14" s="12"/>
      <c r="E14" s="15" t="s">
        <v>76</v>
      </c>
      <c r="F14" s="123" t="s">
        <v>95</v>
      </c>
    </row>
    <row r="15" spans="1:6" ht="29.25" customHeight="1" thickBot="1">
      <c r="A15" s="16"/>
      <c r="B15" s="122">
        <v>12</v>
      </c>
      <c r="C15" s="15" t="s">
        <v>92</v>
      </c>
      <c r="D15" s="12"/>
      <c r="E15" s="15" t="s">
        <v>60</v>
      </c>
      <c r="F15" s="123" t="s">
        <v>95</v>
      </c>
    </row>
    <row r="16" spans="1:6" ht="29.25" customHeight="1" thickBot="1">
      <c r="A16" s="16"/>
      <c r="B16" s="122">
        <v>13</v>
      </c>
      <c r="C16" s="15" t="s">
        <v>178</v>
      </c>
      <c r="D16" s="12"/>
      <c r="E16" s="15" t="s">
        <v>65</v>
      </c>
      <c r="F16" s="123" t="s">
        <v>95</v>
      </c>
    </row>
    <row r="17" spans="1:6" ht="29.25" customHeight="1" thickBot="1">
      <c r="A17" s="16"/>
      <c r="B17" s="122">
        <v>14</v>
      </c>
      <c r="C17" s="148" t="s">
        <v>78</v>
      </c>
      <c r="D17" s="12"/>
      <c r="E17" s="15" t="s">
        <v>90</v>
      </c>
      <c r="F17" s="123" t="s">
        <v>95</v>
      </c>
    </row>
    <row r="18" spans="1:6" ht="29.25" customHeight="1" thickBot="1">
      <c r="A18" s="17"/>
      <c r="B18" s="119">
        <v>15</v>
      </c>
      <c r="C18" s="15" t="s">
        <v>116</v>
      </c>
      <c r="D18" s="12"/>
      <c r="E18" s="15" t="s">
        <v>66</v>
      </c>
      <c r="F18" s="123" t="s">
        <v>95</v>
      </c>
    </row>
    <row r="19" spans="1:6" ht="29.25" customHeight="1" thickBot="1">
      <c r="A19" s="14" t="s">
        <v>169</v>
      </c>
      <c r="B19" s="121">
        <v>16</v>
      </c>
      <c r="C19" s="15" t="s">
        <v>154</v>
      </c>
      <c r="D19" s="12"/>
      <c r="E19" s="15" t="s">
        <v>77</v>
      </c>
      <c r="F19" s="123" t="s">
        <v>95</v>
      </c>
    </row>
    <row r="20" spans="1:6" ht="29.25" customHeight="1" thickBot="1">
      <c r="A20" s="16"/>
      <c r="B20" s="122">
        <v>17</v>
      </c>
      <c r="C20" s="15" t="s">
        <v>113</v>
      </c>
      <c r="D20" s="12"/>
      <c r="E20" s="148" t="s">
        <v>78</v>
      </c>
      <c r="F20" s="123" t="s">
        <v>95</v>
      </c>
    </row>
    <row r="21" spans="1:6" ht="29.25" customHeight="1" thickBot="1">
      <c r="A21" s="16"/>
      <c r="B21" s="122">
        <v>18</v>
      </c>
      <c r="C21" s="15" t="s">
        <v>89</v>
      </c>
      <c r="D21" s="12"/>
      <c r="E21" s="15" t="s">
        <v>176</v>
      </c>
      <c r="F21" s="123" t="s">
        <v>96</v>
      </c>
    </row>
    <row r="22" spans="1:6" ht="29.25" customHeight="1" thickBot="1">
      <c r="A22" s="16"/>
      <c r="B22" s="122">
        <v>19</v>
      </c>
      <c r="C22" s="15" t="s">
        <v>75</v>
      </c>
      <c r="D22" s="12"/>
      <c r="E22" s="15" t="s">
        <v>101</v>
      </c>
      <c r="F22" s="123" t="s">
        <v>96</v>
      </c>
    </row>
    <row r="23" spans="1:6" ht="29.25" customHeight="1" thickBot="1">
      <c r="A23" s="17"/>
      <c r="B23" s="119">
        <v>20</v>
      </c>
      <c r="C23" s="15" t="s">
        <v>76</v>
      </c>
      <c r="D23" s="12"/>
      <c r="E23" s="15" t="s">
        <v>91</v>
      </c>
      <c r="F23" s="123" t="s">
        <v>96</v>
      </c>
    </row>
    <row r="24" spans="1:6" ht="29.25" customHeight="1" thickBot="1">
      <c r="A24" s="14" t="s">
        <v>170</v>
      </c>
      <c r="B24" s="121">
        <v>21</v>
      </c>
      <c r="C24" s="15" t="s">
        <v>93</v>
      </c>
      <c r="D24" s="12"/>
      <c r="E24" s="15" t="s">
        <v>145</v>
      </c>
      <c r="F24" s="123" t="s">
        <v>96</v>
      </c>
    </row>
    <row r="25" spans="1:6" ht="29.25" customHeight="1" thickBot="1">
      <c r="A25" s="16"/>
      <c r="B25" s="122">
        <v>22</v>
      </c>
      <c r="C25" s="15" t="s">
        <v>173</v>
      </c>
      <c r="D25" s="12"/>
      <c r="E25" s="15" t="s">
        <v>111</v>
      </c>
      <c r="F25" s="123" t="s">
        <v>96</v>
      </c>
    </row>
    <row r="26" spans="1:7" ht="29.25" customHeight="1" thickBot="1">
      <c r="A26" s="16"/>
      <c r="B26" s="122">
        <v>23</v>
      </c>
      <c r="C26" s="15" t="s">
        <v>91</v>
      </c>
      <c r="D26" s="12"/>
      <c r="E26" s="15" t="s">
        <v>177</v>
      </c>
      <c r="F26" s="123" t="s">
        <v>96</v>
      </c>
      <c r="G26" s="21"/>
    </row>
    <row r="27" spans="1:6" ht="29.25" customHeight="1" thickBot="1">
      <c r="A27" s="16"/>
      <c r="B27" s="122">
        <v>24</v>
      </c>
      <c r="C27" s="15" t="s">
        <v>60</v>
      </c>
      <c r="D27" s="12"/>
      <c r="E27" s="15" t="s">
        <v>163</v>
      </c>
      <c r="F27" s="123" t="s">
        <v>96</v>
      </c>
    </row>
    <row r="28" spans="1:6" ht="29.25" customHeight="1" thickBot="1">
      <c r="A28" s="17"/>
      <c r="B28" s="119">
        <v>25</v>
      </c>
      <c r="C28" s="15" t="s">
        <v>115</v>
      </c>
      <c r="D28" s="12"/>
      <c r="E28" s="15" t="s">
        <v>175</v>
      </c>
      <c r="F28" s="123" t="s">
        <v>96</v>
      </c>
    </row>
    <row r="29" spans="1:6" ht="29.25" customHeight="1" thickBot="1">
      <c r="A29" s="14" t="s">
        <v>171</v>
      </c>
      <c r="B29" s="121">
        <v>26</v>
      </c>
      <c r="C29" s="15" t="s">
        <v>174</v>
      </c>
      <c r="D29" s="12"/>
      <c r="E29" s="15" t="s">
        <v>112</v>
      </c>
      <c r="F29" s="123" t="s">
        <v>96</v>
      </c>
    </row>
    <row r="30" spans="1:6" ht="29.25" customHeight="1" thickBot="1">
      <c r="A30" s="16"/>
      <c r="B30" s="122">
        <v>27</v>
      </c>
      <c r="C30" s="15" t="s">
        <v>101</v>
      </c>
      <c r="D30" s="12"/>
      <c r="E30" s="15" t="s">
        <v>92</v>
      </c>
      <c r="F30" s="123" t="s">
        <v>96</v>
      </c>
    </row>
    <row r="31" spans="1:6" ht="29.25" customHeight="1" thickBot="1">
      <c r="A31" s="16"/>
      <c r="B31" s="129">
        <v>28</v>
      </c>
      <c r="C31" s="15" t="s">
        <v>88</v>
      </c>
      <c r="D31" s="12"/>
      <c r="E31" s="15" t="s">
        <v>113</v>
      </c>
      <c r="F31" s="123" t="s">
        <v>96</v>
      </c>
    </row>
    <row r="32" spans="1:6" ht="29.25" customHeight="1" thickBot="1">
      <c r="A32" s="16"/>
      <c r="B32" s="129">
        <v>29</v>
      </c>
      <c r="C32" s="15" t="s">
        <v>65</v>
      </c>
      <c r="D32" s="3"/>
      <c r="E32" s="15" t="s">
        <v>174</v>
      </c>
      <c r="F32" s="123" t="s">
        <v>96</v>
      </c>
    </row>
    <row r="33" spans="1:6" ht="29.25" customHeight="1" thickBot="1">
      <c r="A33" s="133"/>
      <c r="B33" s="132">
        <v>30</v>
      </c>
      <c r="C33" s="15" t="s">
        <v>114</v>
      </c>
      <c r="D33" s="3"/>
      <c r="E33" s="15" t="s">
        <v>79</v>
      </c>
      <c r="F33" s="123" t="s">
        <v>96</v>
      </c>
    </row>
    <row r="34" spans="1:6" ht="29.25" customHeight="1" thickBot="1">
      <c r="A34" s="14" t="s">
        <v>172</v>
      </c>
      <c r="B34" s="128">
        <v>31</v>
      </c>
      <c r="C34" s="15" t="s">
        <v>175</v>
      </c>
      <c r="D34" s="3"/>
      <c r="E34" s="15" t="s">
        <v>178</v>
      </c>
      <c r="F34" s="123" t="s">
        <v>96</v>
      </c>
    </row>
    <row r="35" spans="1:6" ht="29.25" customHeight="1" thickBot="1">
      <c r="A35" s="2"/>
      <c r="B35" s="120">
        <v>32</v>
      </c>
      <c r="C35" s="15" t="s">
        <v>94</v>
      </c>
      <c r="D35" s="3"/>
      <c r="E35" s="15" t="s">
        <v>173</v>
      </c>
      <c r="F35" s="123" t="s">
        <v>96</v>
      </c>
    </row>
    <row r="36" spans="1:6" ht="29.25" customHeight="1" thickBot="1">
      <c r="A36" s="16"/>
      <c r="B36" s="129">
        <v>33</v>
      </c>
      <c r="C36" s="15" t="s">
        <v>176</v>
      </c>
      <c r="D36" s="3"/>
      <c r="E36" s="15" t="s">
        <v>154</v>
      </c>
      <c r="F36" s="123" t="s">
        <v>96</v>
      </c>
    </row>
    <row r="37" spans="1:6" ht="29.25" customHeight="1" thickBot="1">
      <c r="A37" s="130"/>
      <c r="B37" s="120">
        <v>34</v>
      </c>
      <c r="C37" s="15" t="s">
        <v>77</v>
      </c>
      <c r="D37" s="3"/>
      <c r="E37" s="15" t="s">
        <v>93</v>
      </c>
      <c r="F37" s="123" t="s">
        <v>96</v>
      </c>
    </row>
    <row r="38" spans="1:6" ht="29.25" customHeight="1" thickBot="1">
      <c r="A38" s="131"/>
      <c r="B38" s="132">
        <v>35</v>
      </c>
      <c r="C38" s="15" t="s">
        <v>80</v>
      </c>
      <c r="D38" s="4"/>
      <c r="E38" s="15" t="s">
        <v>94</v>
      </c>
      <c r="F38" s="15" t="s">
        <v>96</v>
      </c>
    </row>
    <row r="39" spans="1:6" ht="29.25" customHeight="1">
      <c r="A39"/>
      <c r="B39"/>
      <c r="C39"/>
      <c r="D39" s="3"/>
      <c r="E39"/>
      <c r="F39"/>
    </row>
    <row r="40" spans="1:6" ht="29.25" customHeight="1">
      <c r="A40"/>
      <c r="B40"/>
      <c r="C40"/>
      <c r="E40"/>
      <c r="F40"/>
    </row>
    <row r="41" spans="1:6" ht="29.25" customHeight="1">
      <c r="A41"/>
      <c r="B41"/>
      <c r="C41"/>
      <c r="D41" s="3"/>
      <c r="E41"/>
      <c r="F41"/>
    </row>
    <row r="42" spans="1:6" ht="29.25" customHeight="1">
      <c r="A42"/>
      <c r="B42"/>
      <c r="C42"/>
      <c r="D42" s="12"/>
      <c r="E42"/>
      <c r="F42"/>
    </row>
    <row r="43" spans="1:6" ht="29.25" customHeight="1">
      <c r="A43"/>
      <c r="B43"/>
      <c r="C43"/>
      <c r="E43"/>
      <c r="F43"/>
    </row>
    <row r="44" spans="1:7" ht="29.25" customHeight="1">
      <c r="A44"/>
      <c r="B44"/>
      <c r="C44"/>
      <c r="E44"/>
      <c r="F44"/>
      <c r="G44"/>
    </row>
    <row r="45" spans="1:7" ht="29.25" customHeight="1">
      <c r="A45"/>
      <c r="B45"/>
      <c r="C45"/>
      <c r="E45"/>
      <c r="F45"/>
      <c r="G45"/>
    </row>
    <row r="46" spans="1:7" ht="29.25" customHeight="1">
      <c r="A46"/>
      <c r="B46"/>
      <c r="C46"/>
      <c r="E46"/>
      <c r="F46"/>
      <c r="G46"/>
    </row>
    <row r="47" spans="1:7" ht="29.25" customHeight="1">
      <c r="A47"/>
      <c r="B47"/>
      <c r="C47"/>
      <c r="E47"/>
      <c r="F47"/>
      <c r="G47"/>
    </row>
    <row r="48" spans="1:7" ht="29.25" customHeight="1">
      <c r="A48"/>
      <c r="B48"/>
      <c r="C48"/>
      <c r="E48"/>
      <c r="F48"/>
      <c r="G48"/>
    </row>
    <row r="49" spans="1:7" ht="29.25" customHeight="1">
      <c r="A49"/>
      <c r="B49"/>
      <c r="C49"/>
      <c r="E49"/>
      <c r="F49"/>
      <c r="G49"/>
    </row>
    <row r="50" spans="1:7" ht="29.25" customHeight="1">
      <c r="A50"/>
      <c r="B50"/>
      <c r="C50"/>
      <c r="E50"/>
      <c r="F50"/>
      <c r="G50"/>
    </row>
    <row r="51" spans="1:7" ht="29.25" customHeight="1">
      <c r="A51"/>
      <c r="B51"/>
      <c r="C51"/>
      <c r="E51"/>
      <c r="F51"/>
      <c r="G51"/>
    </row>
    <row r="52" spans="1:7" ht="29.25" customHeight="1">
      <c r="A52"/>
      <c r="B52"/>
      <c r="C52"/>
      <c r="E52"/>
      <c r="F52"/>
      <c r="G52"/>
    </row>
    <row r="53" spans="1:7" ht="29.25" customHeight="1">
      <c r="A53"/>
      <c r="B53"/>
      <c r="C53"/>
      <c r="E53"/>
      <c r="F53"/>
      <c r="G53"/>
    </row>
    <row r="54" spans="1:7" ht="29.25" customHeight="1">
      <c r="A54"/>
      <c r="B54"/>
      <c r="C54"/>
      <c r="E54"/>
      <c r="F54"/>
      <c r="G54"/>
    </row>
    <row r="55" spans="1:7" ht="29.25" customHeight="1">
      <c r="A55"/>
      <c r="B55"/>
      <c r="C55"/>
      <c r="E55"/>
      <c r="F55"/>
      <c r="G55"/>
    </row>
    <row r="56" spans="1:6" ht="29.25" customHeight="1">
      <c r="A56"/>
      <c r="B56"/>
      <c r="C56"/>
      <c r="E56" s="50"/>
      <c r="F56" s="50"/>
    </row>
    <row r="57" spans="1:6" ht="29.25" customHeight="1">
      <c r="A57"/>
      <c r="B57"/>
      <c r="C57"/>
      <c r="E57" s="51"/>
      <c r="F57" s="51"/>
    </row>
    <row r="58" spans="1:7" ht="29.25" customHeight="1">
      <c r="A58"/>
      <c r="B58"/>
      <c r="C58"/>
      <c r="E58" s="50"/>
      <c r="F58" s="50"/>
      <c r="G58" s="21"/>
    </row>
    <row r="59" spans="1:7" ht="29.25" customHeight="1">
      <c r="A59"/>
      <c r="B59"/>
      <c r="C59"/>
      <c r="E59" s="45"/>
      <c r="F59" s="45"/>
      <c r="G59" s="21"/>
    </row>
    <row r="60" spans="1:7" ht="29.25" customHeight="1">
      <c r="A60"/>
      <c r="B60"/>
      <c r="C60"/>
      <c r="E60" s="45"/>
      <c r="F60" s="45"/>
      <c r="G60" s="21"/>
    </row>
    <row r="61" spans="1:6" ht="29.25" customHeight="1">
      <c r="A61"/>
      <c r="B61"/>
      <c r="C61"/>
      <c r="E61"/>
      <c r="F61"/>
    </row>
    <row r="62" spans="5:6" ht="29.25" customHeight="1">
      <c r="E62"/>
      <c r="F62"/>
    </row>
  </sheetData>
  <mergeCells count="2">
    <mergeCell ref="A2:E2"/>
    <mergeCell ref="A1:F1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エーザイ株式会社</cp:lastModifiedBy>
  <cp:lastPrinted>2009-12-27T07:25:55Z</cp:lastPrinted>
  <dcterms:created xsi:type="dcterms:W3CDTF">2000-05-09T02:56:02Z</dcterms:created>
  <dcterms:modified xsi:type="dcterms:W3CDTF">2010-05-22T19:41:36Z</dcterms:modified>
  <cp:category/>
  <cp:version/>
  <cp:contentType/>
  <cp:contentStatus/>
</cp:coreProperties>
</file>